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admin.collincountytx.gov/county_auditor/FinancialTransparency/CheckRegistersLib/Check Registers/Check Registers 2017/"/>
    </mc:Choice>
  </mc:AlternateContent>
  <bookViews>
    <workbookView xWindow="0" yWindow="0" windowWidth="28800" windowHeight="11475"/>
  </bookViews>
  <sheets>
    <sheet name="FY 2017" sheetId="1" r:id="rId1"/>
    <sheet name="hList_Frame_1" sheetId="2" state="hidden" r:id="rId2"/>
  </sheets>
  <definedNames>
    <definedName name="_xlnm.Print_Titles" localSheetId="0">'FY 2017'!$2:$2</definedName>
  </definedNames>
  <calcPr calcId="152511"/>
</workbook>
</file>

<file path=xl/calcChain.xml><?xml version="1.0" encoding="utf-8"?>
<calcChain xmlns="http://schemas.openxmlformats.org/spreadsheetml/2006/main">
  <c r="I13" i="1" l="1"/>
  <c r="B46" i="2"/>
  <c r="A46" i="2"/>
  <c r="B45" i="2"/>
  <c r="I62" i="1" s="1"/>
  <c r="A45" i="2"/>
  <c r="B44" i="2"/>
  <c r="A44" i="2"/>
  <c r="B43" i="2"/>
  <c r="J56" i="1" s="1"/>
  <c r="A43" i="2"/>
  <c r="B42" i="2"/>
  <c r="A42" i="2"/>
  <c r="B41" i="2"/>
  <c r="I51" i="1" s="1"/>
  <c r="A41" i="2"/>
  <c r="B40" i="2"/>
  <c r="A40" i="2"/>
  <c r="B39" i="2"/>
  <c r="J47" i="1" s="1"/>
  <c r="A39" i="2"/>
  <c r="B38" i="2"/>
  <c r="A38" i="2"/>
  <c r="B37" i="2"/>
  <c r="A37" i="2"/>
  <c r="B36" i="2"/>
  <c r="A36" i="2"/>
  <c r="B35" i="2"/>
  <c r="J41" i="1" s="1"/>
  <c r="A35" i="2"/>
  <c r="B34" i="2"/>
  <c r="A34" i="2"/>
  <c r="B33" i="2"/>
  <c r="J35" i="1" s="1"/>
  <c r="A33" i="2"/>
  <c r="B32" i="2"/>
  <c r="A32" i="2"/>
  <c r="B31" i="2"/>
  <c r="A31" i="2"/>
  <c r="B30" i="2"/>
  <c r="A30" i="2"/>
  <c r="B29" i="2"/>
  <c r="A29" i="2"/>
  <c r="B28" i="2"/>
  <c r="A28" i="2"/>
  <c r="B27" i="2"/>
  <c r="A27" i="2"/>
  <c r="B26" i="2"/>
  <c r="A26" i="2"/>
  <c r="B25" i="2"/>
  <c r="A25" i="2"/>
  <c r="B24" i="2"/>
  <c r="A24" i="2"/>
  <c r="B23" i="2"/>
  <c r="A23" i="2"/>
  <c r="B22" i="2"/>
  <c r="A22" i="2"/>
  <c r="B21" i="2"/>
  <c r="A21" i="2"/>
  <c r="B20" i="2"/>
  <c r="A20" i="2"/>
  <c r="B19" i="2"/>
  <c r="J29" i="1" s="1"/>
  <c r="A19" i="2"/>
  <c r="B18" i="2"/>
  <c r="A18" i="2"/>
  <c r="B17" i="2"/>
  <c r="A17" i="2"/>
  <c r="B16" i="2"/>
  <c r="A16" i="2"/>
  <c r="B15" i="2"/>
  <c r="A15" i="2"/>
  <c r="B14" i="2"/>
  <c r="A14" i="2"/>
  <c r="B13" i="2"/>
  <c r="A13" i="2"/>
  <c r="B12" i="2"/>
  <c r="A12" i="2"/>
  <c r="B11" i="2"/>
  <c r="A11" i="2"/>
  <c r="B10" i="2"/>
  <c r="A10" i="2"/>
  <c r="B9" i="2"/>
  <c r="A9" i="2"/>
  <c r="B8" i="2"/>
  <c r="A8" i="2"/>
  <c r="B7" i="2"/>
  <c r="A7" i="2"/>
  <c r="B6" i="2"/>
  <c r="A6" i="2"/>
  <c r="B5" i="2"/>
  <c r="A5" i="2"/>
  <c r="B4" i="2"/>
  <c r="A4" i="2"/>
  <c r="B3" i="2"/>
  <c r="A3" i="2"/>
  <c r="B2" i="2"/>
  <c r="A2" i="2"/>
  <c r="B1" i="2"/>
  <c r="H6" i="1" s="1"/>
  <c r="A1" i="2"/>
  <c r="C65" i="1" l="1"/>
</calcChain>
</file>

<file path=xl/sharedStrings.xml><?xml version="1.0" encoding="utf-8"?>
<sst xmlns="http://schemas.openxmlformats.org/spreadsheetml/2006/main" count="224" uniqueCount="50">
  <si>
    <t>Check Number</t>
  </si>
  <si>
    <t>Check Date</t>
  </si>
  <si>
    <t>Vendor Name</t>
  </si>
  <si>
    <t>Transaction Amount</t>
  </si>
  <si>
    <t>Description</t>
  </si>
  <si>
    <t>Account Name</t>
  </si>
  <si>
    <t>Department</t>
  </si>
  <si>
    <t>Division</t>
  </si>
  <si>
    <t>Object of Expenditure</t>
  </si>
  <si>
    <t>Project Number</t>
  </si>
  <si>
    <t>REPUBLIC TITLE</t>
  </si>
  <si>
    <t>INSURANCE, ALL TYPES</t>
  </si>
  <si>
    <t>RIGHT OF WAY ACQUISITION</t>
  </si>
  <si>
    <t>TOLLROAD AUTHORITY</t>
  </si>
  <si>
    <t>ENG-ROAD/BRIDGE CONST</t>
  </si>
  <si>
    <t>OL75IN</t>
  </si>
  <si>
    <t>PYLES WHATLEY CORPORATION</t>
  </si>
  <si>
    <t>PO# 189722</t>
  </si>
  <si>
    <t>PO# 197768</t>
  </si>
  <si>
    <t>OL001</t>
  </si>
  <si>
    <t>FINANCIAL/ACCOUNTANCY SER</t>
  </si>
  <si>
    <t>BANOWSKY &amp; LEVINE</t>
  </si>
  <si>
    <t>REQ# 231518</t>
  </si>
  <si>
    <t>LEGAL EXPENSE</t>
  </si>
  <si>
    <t>REQ# 231521</t>
  </si>
  <si>
    <t>REQ# 231519</t>
  </si>
  <si>
    <t>REQ# 231517</t>
  </si>
  <si>
    <t>REQ# 231522</t>
  </si>
  <si>
    <t>REQ# 231523</t>
  </si>
  <si>
    <t>REQ# 231516</t>
  </si>
  <si>
    <t>BLCAM</t>
  </si>
  <si>
    <t/>
  </si>
  <si>
    <t>BLCHEN</t>
  </si>
  <si>
    <t>BLOLG</t>
  </si>
  <si>
    <t>CHESLEY, KAREN     LAW OFFICE OF</t>
  </si>
  <si>
    <t>006-01628-2016</t>
  </si>
  <si>
    <t>006-01630-2016</t>
  </si>
  <si>
    <t>MISC PROFESSIONAL SERVICE</t>
  </si>
  <si>
    <t>JONES, EMMA DIANN</t>
  </si>
  <si>
    <t>006-01626-2016</t>
  </si>
  <si>
    <t>MCCRAW, CHRIS</t>
  </si>
  <si>
    <t>CH2M HILL ENGINEERS INC</t>
  </si>
  <si>
    <t>CONSULTING SERVICES</t>
  </si>
  <si>
    <t>CONSULTANTS</t>
  </si>
  <si>
    <t>OLSCH1</t>
  </si>
  <si>
    <t>AMEC FOSTER WHEELER ENVIRONMENT</t>
  </si>
  <si>
    <t>OL003</t>
  </si>
  <si>
    <t>BROWN &amp; GAY ENGINEERS INC</t>
  </si>
  <si>
    <t>OLSCH2</t>
  </si>
  <si>
    <t>TollRoad Authority Checking Account merged into the General Acount Checking Account effective 01/01/2017.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</si>
</sst>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;\-0;0"/>
    <numFmt numFmtId="165" formatCode=";;;@"/>
    <numFmt numFmtId="166" formatCode="&quot;$&quot;#,##0.00_);\(&quot;$&quot;#,##0.00\);&quot;$&quot;0.00_)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0"/>
      <color rgb="FF000000"/>
      <name val="Arial"/>
      <charset val="1"/>
    </font>
    <font>
      <b/>
      <sz val="12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2">
    <xf numFmtId="0" fontId="0" fillId="0" borderId="0">
      <alignment wrapText="1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6">
    <xf numFmtId="0" fontId="18" fillId="0" borderId="0" xfId="0" applyFont="1" applyAlignment="1">
      <alignment wrapText="1"/>
    </xf>
    <xf numFmtId="0" fontId="19" fillId="33" borderId="10" xfId="0" applyFont="1" applyFill="1" applyBorder="1" applyAlignment="1">
      <alignment horizontal="center" vertical="top" wrapText="1"/>
    </xf>
    <xf numFmtId="0" fontId="0" fillId="33" borderId="0" xfId="0" applyFont="1" applyFill="1" applyAlignment="1">
      <alignment wrapText="1"/>
    </xf>
    <xf numFmtId="164" fontId="19" fillId="33" borderId="0" xfId="0" applyNumberFormat="1" applyFont="1" applyFill="1" applyAlignment="1">
      <alignment horizontal="right" vertical="top"/>
    </xf>
    <xf numFmtId="14" fontId="19" fillId="33" borderId="14" xfId="0" applyNumberFormat="1" applyFont="1" applyFill="1" applyBorder="1" applyAlignment="1">
      <alignment horizontal="left" vertical="top"/>
    </xf>
    <xf numFmtId="165" fontId="19" fillId="33" borderId="10" xfId="0" applyNumberFormat="1" applyFont="1" applyFill="1" applyBorder="1" applyAlignment="1">
      <alignment horizontal="left" vertical="top"/>
    </xf>
    <xf numFmtId="166" fontId="19" fillId="33" borderId="0" xfId="0" applyNumberFormat="1" applyFont="1" applyFill="1" applyAlignment="1">
      <alignment horizontal="right" vertical="top"/>
    </xf>
    <xf numFmtId="165" fontId="19" fillId="33" borderId="14" xfId="0" applyNumberFormat="1" applyFont="1" applyFill="1" applyBorder="1" applyAlignment="1">
      <alignment horizontal="left" vertical="top"/>
    </xf>
    <xf numFmtId="0" fontId="0" fillId="33" borderId="18" xfId="0" applyFont="1" applyFill="1" applyBorder="1" applyAlignment="1">
      <alignment wrapText="1"/>
    </xf>
    <xf numFmtId="0" fontId="0" fillId="33" borderId="11" xfId="0" applyFont="1" applyFill="1" applyBorder="1" applyAlignment="1">
      <alignment wrapText="1"/>
    </xf>
    <xf numFmtId="0" fontId="0" fillId="33" borderId="12" xfId="0" applyFont="1" applyFill="1" applyBorder="1" applyAlignment="1">
      <alignment wrapText="1"/>
    </xf>
    <xf numFmtId="0" fontId="0" fillId="33" borderId="13" xfId="0" applyFont="1" applyFill="1" applyBorder="1" applyAlignment="1">
      <alignment wrapText="1"/>
    </xf>
    <xf numFmtId="0" fontId="0" fillId="33" borderId="19" xfId="0" applyFont="1" applyFill="1" applyBorder="1" applyAlignment="1">
      <alignment wrapText="1"/>
    </xf>
    <xf numFmtId="0" fontId="0" fillId="33" borderId="20" xfId="0" applyFont="1" applyFill="1" applyBorder="1" applyAlignment="1">
      <alignment wrapText="1"/>
    </xf>
    <xf numFmtId="0" fontId="0" fillId="33" borderId="21" xfId="0" applyFont="1" applyFill="1" applyBorder="1" applyAlignment="1">
      <alignment wrapText="1"/>
    </xf>
    <xf numFmtId="0" fontId="0" fillId="33" borderId="22" xfId="0" applyFont="1" applyFill="1" applyBorder="1" applyAlignment="1">
      <alignment wrapText="1"/>
    </xf>
    <xf numFmtId="0" fontId="0" fillId="33" borderId="23" xfId="0" applyFont="1" applyFill="1" applyBorder="1" applyAlignment="1">
      <alignment wrapText="1"/>
    </xf>
    <xf numFmtId="14" fontId="19" fillId="33" borderId="10" xfId="0" applyNumberFormat="1" applyFont="1" applyFill="1" applyBorder="1" applyAlignment="1">
      <alignment horizontal="left" vertical="top"/>
    </xf>
    <xf numFmtId="0" fontId="0" fillId="33" borderId="24" xfId="0" applyFont="1" applyFill="1" applyBorder="1" applyAlignment="1">
      <alignment wrapText="1"/>
    </xf>
    <xf numFmtId="164" fontId="19" fillId="33" borderId="15" xfId="0" applyNumberFormat="1" applyFont="1" applyFill="1" applyBorder="1" applyAlignment="1">
      <alignment horizontal="right" vertical="top"/>
    </xf>
    <xf numFmtId="164" fontId="19" fillId="33" borderId="16" xfId="0" applyNumberFormat="1" applyFont="1" applyFill="1" applyBorder="1" applyAlignment="1">
      <alignment horizontal="right" vertical="top"/>
    </xf>
    <xf numFmtId="164" fontId="19" fillId="33" borderId="17" xfId="0" applyNumberFormat="1" applyFont="1" applyFill="1" applyBorder="1" applyAlignment="1">
      <alignment horizontal="right" vertical="top"/>
    </xf>
    <xf numFmtId="166" fontId="19" fillId="33" borderId="15" xfId="0" applyNumberFormat="1" applyFont="1" applyFill="1" applyBorder="1" applyAlignment="1">
      <alignment horizontal="right" vertical="top"/>
    </xf>
    <xf numFmtId="166" fontId="19" fillId="33" borderId="16" xfId="0" applyNumberFormat="1" applyFont="1" applyFill="1" applyBorder="1" applyAlignment="1">
      <alignment horizontal="right" vertical="top"/>
    </xf>
    <xf numFmtId="166" fontId="19" fillId="33" borderId="17" xfId="0" applyNumberFormat="1" applyFont="1" applyFill="1" applyBorder="1" applyAlignment="1">
      <alignment horizontal="right" vertical="top"/>
    </xf>
    <xf numFmtId="165" fontId="19" fillId="33" borderId="15" xfId="0" applyNumberFormat="1" applyFont="1" applyFill="1" applyBorder="1" applyAlignment="1">
      <alignment horizontal="left" vertical="top"/>
    </xf>
    <xf numFmtId="165" fontId="19" fillId="33" borderId="17" xfId="0" applyNumberFormat="1" applyFont="1" applyFill="1" applyBorder="1" applyAlignment="1">
      <alignment horizontal="left" vertical="top"/>
    </xf>
    <xf numFmtId="166" fontId="19" fillId="33" borderId="0" xfId="0" applyNumberFormat="1" applyFont="1" applyFill="1" applyAlignment="1">
      <alignment horizontal="right" vertical="top"/>
    </xf>
    <xf numFmtId="0" fontId="0" fillId="33" borderId="21" xfId="0" applyFont="1" applyFill="1" applyBorder="1" applyAlignment="1">
      <alignment wrapText="1"/>
    </xf>
    <xf numFmtId="0" fontId="0" fillId="33" borderId="22" xfId="0" applyFont="1" applyFill="1" applyBorder="1" applyAlignment="1">
      <alignment wrapText="1"/>
    </xf>
    <xf numFmtId="0" fontId="0" fillId="33" borderId="23" xfId="0" applyFont="1" applyFill="1" applyBorder="1" applyAlignment="1">
      <alignment wrapText="1"/>
    </xf>
    <xf numFmtId="164" fontId="19" fillId="33" borderId="11" xfId="0" applyNumberFormat="1" applyFont="1" applyFill="1" applyBorder="1" applyAlignment="1">
      <alignment horizontal="right" vertical="top"/>
    </xf>
    <xf numFmtId="164" fontId="19" fillId="33" borderId="12" xfId="0" applyNumberFormat="1" applyFont="1" applyFill="1" applyBorder="1" applyAlignment="1">
      <alignment horizontal="right" vertical="top"/>
    </xf>
    <xf numFmtId="164" fontId="19" fillId="33" borderId="13" xfId="0" applyNumberFormat="1" applyFont="1" applyFill="1" applyBorder="1" applyAlignment="1">
      <alignment horizontal="right" vertical="top"/>
    </xf>
    <xf numFmtId="0" fontId="0" fillId="33" borderId="19" xfId="0" applyFont="1" applyFill="1" applyBorder="1" applyAlignment="1">
      <alignment wrapText="1"/>
    </xf>
    <xf numFmtId="0" fontId="0" fillId="33" borderId="0" xfId="0" applyFont="1" applyFill="1" applyBorder="1" applyAlignment="1">
      <alignment wrapText="1"/>
    </xf>
    <xf numFmtId="0" fontId="0" fillId="33" borderId="20" xfId="0" applyFont="1" applyFill="1" applyBorder="1" applyAlignment="1">
      <alignment wrapText="1"/>
    </xf>
    <xf numFmtId="166" fontId="19" fillId="33" borderId="11" xfId="0" applyNumberFormat="1" applyFont="1" applyFill="1" applyBorder="1" applyAlignment="1">
      <alignment horizontal="right" vertical="top"/>
    </xf>
    <xf numFmtId="166" fontId="19" fillId="33" borderId="12" xfId="0" applyNumberFormat="1" applyFont="1" applyFill="1" applyBorder="1" applyAlignment="1">
      <alignment horizontal="right" vertical="top"/>
    </xf>
    <xf numFmtId="166" fontId="19" fillId="33" borderId="13" xfId="0" applyNumberFormat="1" applyFont="1" applyFill="1" applyBorder="1" applyAlignment="1">
      <alignment horizontal="right" vertical="top"/>
    </xf>
    <xf numFmtId="165" fontId="19" fillId="33" borderId="11" xfId="0" applyNumberFormat="1" applyFont="1" applyFill="1" applyBorder="1" applyAlignment="1">
      <alignment horizontal="left" vertical="top"/>
    </xf>
    <xf numFmtId="165" fontId="19" fillId="33" borderId="13" xfId="0" applyNumberFormat="1" applyFont="1" applyFill="1" applyBorder="1" applyAlignment="1">
      <alignment horizontal="left" vertical="top"/>
    </xf>
    <xf numFmtId="0" fontId="19" fillId="33" borderId="15" xfId="0" applyFont="1" applyFill="1" applyBorder="1" applyAlignment="1">
      <alignment horizontal="center" vertical="top" wrapText="1"/>
    </xf>
    <xf numFmtId="0" fontId="19" fillId="33" borderId="16" xfId="0" applyFont="1" applyFill="1" applyBorder="1" applyAlignment="1">
      <alignment horizontal="center" vertical="top" wrapText="1"/>
    </xf>
    <xf numFmtId="0" fontId="19" fillId="33" borderId="17" xfId="0" applyFont="1" applyFill="1" applyBorder="1" applyAlignment="1">
      <alignment horizontal="center" vertical="top" wrapText="1"/>
    </xf>
    <xf numFmtId="0" fontId="20" fillId="0" borderId="22" xfId="0" applyFont="1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"/>
  <sheetViews>
    <sheetView showGridLines="0" tabSelected="1" workbookViewId="0">
      <selection activeCell="A2" sqref="A2:C2"/>
    </sheetView>
  </sheetViews>
  <sheetFormatPr defaultRowHeight="12.75" x14ac:dyDescent="0.2"/>
  <cols>
    <col min="1" max="1" width="1.42578125" customWidth="1"/>
    <col min="2" max="2" width="3.85546875" customWidth="1"/>
    <col min="3" max="3" width="3" customWidth="1"/>
    <col min="4" max="4" width="11.140625" customWidth="1"/>
    <col min="5" max="5" width="39.28515625" bestFit="1" customWidth="1"/>
    <col min="6" max="6" width="0.5703125" customWidth="1"/>
    <col min="7" max="7" width="1.7109375" customWidth="1"/>
    <col min="8" max="8" width="1" customWidth="1"/>
    <col min="9" max="9" width="1.140625" customWidth="1"/>
    <col min="10" max="10" width="10.28515625" customWidth="1"/>
    <col min="11" max="11" width="30.140625" bestFit="1" customWidth="1"/>
    <col min="12" max="12" width="27.28515625" bestFit="1" customWidth="1"/>
    <col min="13" max="13" width="22" bestFit="1" customWidth="1"/>
    <col min="14" max="14" width="25.85546875" customWidth="1"/>
    <col min="15" max="15" width="26.28515625" customWidth="1"/>
    <col min="16" max="16" width="5.5703125" customWidth="1"/>
    <col min="17" max="17" width="15.140625" customWidth="1"/>
    <col min="18" max="18" width="28.28515625" customWidth="1"/>
  </cols>
  <sheetData>
    <row r="1" spans="1:18" ht="15.75" x14ac:dyDescent="0.25">
      <c r="A1" s="45" t="s">
        <v>49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18" ht="24.75" customHeight="1" x14ac:dyDescent="0.2">
      <c r="A2" s="42" t="s">
        <v>0</v>
      </c>
      <c r="B2" s="43"/>
      <c r="C2" s="44"/>
      <c r="D2" s="1" t="s">
        <v>1</v>
      </c>
      <c r="E2" s="1" t="s">
        <v>2</v>
      </c>
      <c r="F2" s="42" t="s">
        <v>3</v>
      </c>
      <c r="G2" s="43"/>
      <c r="H2" s="43"/>
      <c r="I2" s="43"/>
      <c r="J2" s="44"/>
      <c r="K2" s="1" t="s">
        <v>4</v>
      </c>
      <c r="L2" s="1" t="s">
        <v>5</v>
      </c>
      <c r="M2" s="1" t="s">
        <v>6</v>
      </c>
      <c r="N2" s="1" t="s">
        <v>7</v>
      </c>
      <c r="O2" s="42" t="s">
        <v>8</v>
      </c>
      <c r="P2" s="44"/>
      <c r="Q2" s="1" t="s">
        <v>9</v>
      </c>
      <c r="R2" s="2"/>
    </row>
    <row r="3" spans="1:18" ht="14.25" customHeight="1" x14ac:dyDescent="0.2">
      <c r="A3" s="19">
        <v>447403</v>
      </c>
      <c r="B3" s="20"/>
      <c r="C3" s="21"/>
      <c r="D3" s="4">
        <v>42703</v>
      </c>
      <c r="E3" s="5" t="s">
        <v>10</v>
      </c>
      <c r="F3" s="22">
        <v>36358.199999999997</v>
      </c>
      <c r="G3" s="23"/>
      <c r="H3" s="23"/>
      <c r="I3" s="23"/>
      <c r="J3" s="24"/>
      <c r="K3" s="7" t="s">
        <v>11</v>
      </c>
      <c r="L3" s="7" t="s">
        <v>12</v>
      </c>
      <c r="M3" s="7" t="s">
        <v>13</v>
      </c>
      <c r="N3" s="7" t="s">
        <v>14</v>
      </c>
      <c r="O3" s="25" t="s">
        <v>11</v>
      </c>
      <c r="P3" s="26"/>
      <c r="Q3" s="7" t="s">
        <v>15</v>
      </c>
      <c r="R3" s="2"/>
    </row>
    <row r="4" spans="1:18" ht="14.25" customHeight="1" x14ac:dyDescent="0.2">
      <c r="A4" s="19">
        <v>448231</v>
      </c>
      <c r="B4" s="20"/>
      <c r="C4" s="21"/>
      <c r="D4" s="4">
        <v>42717</v>
      </c>
      <c r="E4" s="8"/>
      <c r="F4" s="22">
        <v>846345.2</v>
      </c>
      <c r="G4" s="23"/>
      <c r="H4" s="23"/>
      <c r="I4" s="23"/>
      <c r="J4" s="24"/>
      <c r="K4" s="7" t="s">
        <v>11</v>
      </c>
      <c r="L4" s="7" t="s">
        <v>12</v>
      </c>
      <c r="M4" s="7" t="s">
        <v>13</v>
      </c>
      <c r="N4" s="7" t="s">
        <v>14</v>
      </c>
      <c r="O4" s="25" t="s">
        <v>11</v>
      </c>
      <c r="P4" s="26"/>
      <c r="Q4" s="7" t="s">
        <v>15</v>
      </c>
      <c r="R4" s="2"/>
    </row>
    <row r="5" spans="1:18" ht="2.25" customHeight="1" x14ac:dyDescent="0.2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1"/>
      <c r="R5" s="2"/>
    </row>
    <row r="6" spans="1:18" ht="12.75" customHeight="1" x14ac:dyDescent="0.2">
      <c r="A6" s="12"/>
      <c r="B6" s="2"/>
      <c r="C6" s="2"/>
      <c r="D6" s="2"/>
      <c r="E6" s="2"/>
      <c r="F6" s="2"/>
      <c r="G6" s="2"/>
      <c r="H6" s="27">
        <f>SUM(hList_Frame_1!B1:B2)</f>
        <v>882703.39999999991</v>
      </c>
      <c r="I6" s="27"/>
      <c r="J6" s="27"/>
      <c r="K6" s="2"/>
      <c r="L6" s="2"/>
      <c r="M6" s="2"/>
      <c r="N6" s="2"/>
      <c r="O6" s="2"/>
      <c r="P6" s="2"/>
      <c r="Q6" s="13"/>
      <c r="R6" s="2"/>
    </row>
    <row r="7" spans="1:18" ht="14.25" customHeight="1" x14ac:dyDescent="0.2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6"/>
      <c r="R7" s="2"/>
    </row>
    <row r="8" spans="1:18" ht="14.25" customHeight="1" x14ac:dyDescent="0.2">
      <c r="A8" s="19">
        <v>447022</v>
      </c>
      <c r="B8" s="20"/>
      <c r="C8" s="21"/>
      <c r="D8" s="4">
        <v>42689</v>
      </c>
      <c r="E8" s="5" t="s">
        <v>16</v>
      </c>
      <c r="F8" s="22">
        <v>1000</v>
      </c>
      <c r="G8" s="23"/>
      <c r="H8" s="23"/>
      <c r="I8" s="23"/>
      <c r="J8" s="24"/>
      <c r="K8" s="7" t="s">
        <v>17</v>
      </c>
      <c r="L8" s="7" t="s">
        <v>12</v>
      </c>
      <c r="M8" s="7" t="s">
        <v>13</v>
      </c>
      <c r="N8" s="7" t="s">
        <v>14</v>
      </c>
      <c r="O8" s="25" t="s">
        <v>17</v>
      </c>
      <c r="P8" s="26"/>
      <c r="Q8" s="7" t="s">
        <v>15</v>
      </c>
      <c r="R8" s="2"/>
    </row>
    <row r="9" spans="1:18" ht="14.25" customHeight="1" x14ac:dyDescent="0.2">
      <c r="A9" s="31">
        <v>447404</v>
      </c>
      <c r="B9" s="32"/>
      <c r="C9" s="33"/>
      <c r="D9" s="17">
        <v>42703</v>
      </c>
      <c r="E9" s="18"/>
      <c r="F9" s="37">
        <v>24750</v>
      </c>
      <c r="G9" s="38"/>
      <c r="H9" s="38"/>
      <c r="I9" s="38"/>
      <c r="J9" s="39"/>
      <c r="K9" s="5" t="s">
        <v>18</v>
      </c>
      <c r="L9" s="5" t="s">
        <v>12</v>
      </c>
      <c r="M9" s="5" t="s">
        <v>13</v>
      </c>
      <c r="N9" s="5" t="s">
        <v>14</v>
      </c>
      <c r="O9" s="40" t="s">
        <v>18</v>
      </c>
      <c r="P9" s="41"/>
      <c r="Q9" s="5" t="s">
        <v>19</v>
      </c>
      <c r="R9" s="2"/>
    </row>
    <row r="10" spans="1:18" ht="14.25" customHeight="1" x14ac:dyDescent="0.2">
      <c r="A10" s="31">
        <v>447405</v>
      </c>
      <c r="B10" s="32"/>
      <c r="C10" s="33"/>
      <c r="D10" s="17">
        <v>42703</v>
      </c>
      <c r="E10" s="18"/>
      <c r="F10" s="37">
        <v>3200</v>
      </c>
      <c r="G10" s="38"/>
      <c r="H10" s="38"/>
      <c r="I10" s="38"/>
      <c r="J10" s="39"/>
      <c r="K10" s="5" t="s">
        <v>17</v>
      </c>
      <c r="L10" s="5" t="s">
        <v>12</v>
      </c>
      <c r="M10" s="5" t="s">
        <v>13</v>
      </c>
      <c r="N10" s="5" t="s">
        <v>14</v>
      </c>
      <c r="O10" s="40" t="s">
        <v>17</v>
      </c>
      <c r="P10" s="41"/>
      <c r="Q10" s="5" t="s">
        <v>15</v>
      </c>
      <c r="R10" s="2"/>
    </row>
    <row r="11" spans="1:18" ht="14.25" customHeight="1" x14ac:dyDescent="0.2">
      <c r="A11" s="31">
        <v>448232</v>
      </c>
      <c r="B11" s="32"/>
      <c r="C11" s="33"/>
      <c r="D11" s="17">
        <v>42717</v>
      </c>
      <c r="E11" s="18"/>
      <c r="F11" s="37">
        <v>2400</v>
      </c>
      <c r="G11" s="38"/>
      <c r="H11" s="38"/>
      <c r="I11" s="38"/>
      <c r="J11" s="39"/>
      <c r="K11" s="5" t="s">
        <v>20</v>
      </c>
      <c r="L11" s="5" t="s">
        <v>12</v>
      </c>
      <c r="M11" s="5" t="s">
        <v>13</v>
      </c>
      <c r="N11" s="5" t="s">
        <v>14</v>
      </c>
      <c r="O11" s="40" t="s">
        <v>20</v>
      </c>
      <c r="P11" s="41"/>
      <c r="Q11" s="5" t="s">
        <v>15</v>
      </c>
      <c r="R11" s="2"/>
    </row>
    <row r="12" spans="1:18" ht="3" customHeight="1" x14ac:dyDescent="0.2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1"/>
      <c r="R12" s="2"/>
    </row>
    <row r="13" spans="1:18" ht="12.75" customHeight="1" x14ac:dyDescent="0.2">
      <c r="A13" s="12"/>
      <c r="B13" s="2"/>
      <c r="C13" s="2"/>
      <c r="D13" s="2"/>
      <c r="E13" s="2"/>
      <c r="F13" s="2"/>
      <c r="G13" s="2"/>
      <c r="H13" s="2"/>
      <c r="I13" s="27">
        <f>SUM(F8:J11)</f>
        <v>31350</v>
      </c>
      <c r="J13" s="27"/>
      <c r="K13" s="2"/>
      <c r="L13" s="2"/>
      <c r="M13" s="2"/>
      <c r="N13" s="2"/>
      <c r="O13" s="2"/>
      <c r="P13" s="2"/>
      <c r="Q13" s="13"/>
      <c r="R13" s="2"/>
    </row>
    <row r="14" spans="1:18" ht="13.5" customHeight="1" x14ac:dyDescent="0.2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6"/>
      <c r="R14" s="2"/>
    </row>
    <row r="15" spans="1:18" ht="14.25" customHeight="1" x14ac:dyDescent="0.2">
      <c r="A15" s="19">
        <v>445763</v>
      </c>
      <c r="B15" s="20"/>
      <c r="C15" s="21"/>
      <c r="D15" s="4">
        <v>42675</v>
      </c>
      <c r="E15" s="5" t="s">
        <v>21</v>
      </c>
      <c r="F15" s="22">
        <v>351.49</v>
      </c>
      <c r="G15" s="23"/>
      <c r="H15" s="23"/>
      <c r="I15" s="23"/>
      <c r="J15" s="24"/>
      <c r="K15" s="7" t="s">
        <v>22</v>
      </c>
      <c r="L15" s="7" t="s">
        <v>23</v>
      </c>
      <c r="M15" s="7" t="s">
        <v>13</v>
      </c>
      <c r="N15" s="7" t="s">
        <v>14</v>
      </c>
      <c r="O15" s="25" t="s">
        <v>22</v>
      </c>
      <c r="P15" s="26"/>
      <c r="Q15" s="7" t="s">
        <v>15</v>
      </c>
      <c r="R15" s="2"/>
    </row>
    <row r="16" spans="1:18" ht="14.25" customHeight="1" x14ac:dyDescent="0.2">
      <c r="A16" s="19">
        <v>445764</v>
      </c>
      <c r="B16" s="20"/>
      <c r="C16" s="21"/>
      <c r="D16" s="4">
        <v>42675</v>
      </c>
      <c r="E16" s="18"/>
      <c r="F16" s="22">
        <v>253.1</v>
      </c>
      <c r="G16" s="23"/>
      <c r="H16" s="23"/>
      <c r="I16" s="23"/>
      <c r="J16" s="24"/>
      <c r="K16" s="7" t="s">
        <v>24</v>
      </c>
      <c r="L16" s="7" t="s">
        <v>23</v>
      </c>
      <c r="M16" s="7" t="s">
        <v>13</v>
      </c>
      <c r="N16" s="7" t="s">
        <v>14</v>
      </c>
      <c r="O16" s="25" t="s">
        <v>24</v>
      </c>
      <c r="P16" s="26"/>
      <c r="Q16" s="7" t="s">
        <v>15</v>
      </c>
      <c r="R16" s="2"/>
    </row>
    <row r="17" spans="1:18" ht="14.25" customHeight="1" x14ac:dyDescent="0.2">
      <c r="A17" s="19">
        <v>445765</v>
      </c>
      <c r="B17" s="20"/>
      <c r="C17" s="21"/>
      <c r="D17" s="4">
        <v>42675</v>
      </c>
      <c r="E17" s="18"/>
      <c r="F17" s="22">
        <v>1116.3900000000001</v>
      </c>
      <c r="G17" s="23"/>
      <c r="H17" s="23"/>
      <c r="I17" s="23"/>
      <c r="J17" s="24"/>
      <c r="K17" s="7" t="s">
        <v>25</v>
      </c>
      <c r="L17" s="7" t="s">
        <v>23</v>
      </c>
      <c r="M17" s="7" t="s">
        <v>13</v>
      </c>
      <c r="N17" s="7" t="s">
        <v>14</v>
      </c>
      <c r="O17" s="25" t="s">
        <v>25</v>
      </c>
      <c r="P17" s="26"/>
      <c r="Q17" s="7" t="s">
        <v>15</v>
      </c>
      <c r="R17" s="2"/>
    </row>
    <row r="18" spans="1:18" ht="14.25" customHeight="1" x14ac:dyDescent="0.2">
      <c r="A18" s="19">
        <v>445766</v>
      </c>
      <c r="B18" s="20"/>
      <c r="C18" s="21"/>
      <c r="D18" s="4">
        <v>42675</v>
      </c>
      <c r="E18" s="18"/>
      <c r="F18" s="22">
        <v>308.7</v>
      </c>
      <c r="G18" s="23"/>
      <c r="H18" s="23"/>
      <c r="I18" s="23"/>
      <c r="J18" s="24"/>
      <c r="K18" s="7" t="s">
        <v>26</v>
      </c>
      <c r="L18" s="7" t="s">
        <v>23</v>
      </c>
      <c r="M18" s="7" t="s">
        <v>13</v>
      </c>
      <c r="N18" s="7" t="s">
        <v>14</v>
      </c>
      <c r="O18" s="25" t="s">
        <v>26</v>
      </c>
      <c r="P18" s="26"/>
      <c r="Q18" s="7" t="s">
        <v>15</v>
      </c>
      <c r="R18" s="2"/>
    </row>
    <row r="19" spans="1:18" ht="14.25" customHeight="1" x14ac:dyDescent="0.2">
      <c r="A19" s="19">
        <v>445767</v>
      </c>
      <c r="B19" s="20"/>
      <c r="C19" s="21"/>
      <c r="D19" s="4">
        <v>42675</v>
      </c>
      <c r="E19" s="18"/>
      <c r="F19" s="22">
        <v>407.65</v>
      </c>
      <c r="G19" s="23"/>
      <c r="H19" s="23"/>
      <c r="I19" s="23"/>
      <c r="J19" s="24"/>
      <c r="K19" s="7" t="s">
        <v>27</v>
      </c>
      <c r="L19" s="7" t="s">
        <v>23</v>
      </c>
      <c r="M19" s="7" t="s">
        <v>13</v>
      </c>
      <c r="N19" s="7" t="s">
        <v>14</v>
      </c>
      <c r="O19" s="25" t="s">
        <v>27</v>
      </c>
      <c r="P19" s="26"/>
      <c r="Q19" s="7" t="s">
        <v>15</v>
      </c>
      <c r="R19" s="2"/>
    </row>
    <row r="20" spans="1:18" ht="14.25" customHeight="1" x14ac:dyDescent="0.2">
      <c r="A20" s="19">
        <v>445768</v>
      </c>
      <c r="B20" s="20"/>
      <c r="C20" s="21"/>
      <c r="D20" s="4">
        <v>42675</v>
      </c>
      <c r="E20" s="18"/>
      <c r="F20" s="22">
        <v>460.6</v>
      </c>
      <c r="G20" s="23"/>
      <c r="H20" s="23"/>
      <c r="I20" s="23"/>
      <c r="J20" s="24"/>
      <c r="K20" s="7" t="s">
        <v>28</v>
      </c>
      <c r="L20" s="7" t="s">
        <v>23</v>
      </c>
      <c r="M20" s="7" t="s">
        <v>13</v>
      </c>
      <c r="N20" s="7" t="s">
        <v>14</v>
      </c>
      <c r="O20" s="25" t="s">
        <v>28</v>
      </c>
      <c r="P20" s="26"/>
      <c r="Q20" s="7" t="s">
        <v>15</v>
      </c>
      <c r="R20" s="2"/>
    </row>
    <row r="21" spans="1:18" ht="14.25" customHeight="1" x14ac:dyDescent="0.2">
      <c r="A21" s="19">
        <v>445769</v>
      </c>
      <c r="B21" s="20"/>
      <c r="C21" s="21"/>
      <c r="D21" s="4">
        <v>42675</v>
      </c>
      <c r="E21" s="18"/>
      <c r="F21" s="22">
        <v>225</v>
      </c>
      <c r="G21" s="23"/>
      <c r="H21" s="23"/>
      <c r="I21" s="23"/>
      <c r="J21" s="24"/>
      <c r="K21" s="7" t="s">
        <v>29</v>
      </c>
      <c r="L21" s="7" t="s">
        <v>23</v>
      </c>
      <c r="M21" s="7" t="s">
        <v>13</v>
      </c>
      <c r="N21" s="7" t="s">
        <v>14</v>
      </c>
      <c r="O21" s="25" t="s">
        <v>29</v>
      </c>
      <c r="P21" s="26"/>
      <c r="Q21" s="7" t="s">
        <v>30</v>
      </c>
      <c r="R21" s="2"/>
    </row>
    <row r="22" spans="1:18" ht="14.25" customHeight="1" x14ac:dyDescent="0.2">
      <c r="A22" s="19">
        <v>447885</v>
      </c>
      <c r="B22" s="20"/>
      <c r="C22" s="21"/>
      <c r="D22" s="4">
        <v>42710</v>
      </c>
      <c r="E22" s="18"/>
      <c r="F22" s="22">
        <v>453.75</v>
      </c>
      <c r="G22" s="23"/>
      <c r="H22" s="23"/>
      <c r="I22" s="23"/>
      <c r="J22" s="24"/>
      <c r="K22" s="7" t="s">
        <v>31</v>
      </c>
      <c r="L22" s="7" t="s">
        <v>23</v>
      </c>
      <c r="M22" s="7" t="s">
        <v>13</v>
      </c>
      <c r="N22" s="7" t="s">
        <v>14</v>
      </c>
      <c r="O22" s="25" t="s">
        <v>31</v>
      </c>
      <c r="P22" s="26"/>
      <c r="Q22" s="7" t="s">
        <v>15</v>
      </c>
      <c r="R22" s="2"/>
    </row>
    <row r="23" spans="1:18" ht="14.25" customHeight="1" x14ac:dyDescent="0.2">
      <c r="A23" s="19">
        <v>447886</v>
      </c>
      <c r="B23" s="20"/>
      <c r="C23" s="21"/>
      <c r="D23" s="4">
        <v>42710</v>
      </c>
      <c r="E23" s="18"/>
      <c r="F23" s="22">
        <v>231.1</v>
      </c>
      <c r="G23" s="23"/>
      <c r="H23" s="23"/>
      <c r="I23" s="23"/>
      <c r="J23" s="24"/>
      <c r="K23" s="7" t="s">
        <v>31</v>
      </c>
      <c r="L23" s="7" t="s">
        <v>23</v>
      </c>
      <c r="M23" s="7" t="s">
        <v>13</v>
      </c>
      <c r="N23" s="7" t="s">
        <v>14</v>
      </c>
      <c r="O23" s="25" t="s">
        <v>31</v>
      </c>
      <c r="P23" s="26"/>
      <c r="Q23" s="7" t="s">
        <v>15</v>
      </c>
      <c r="R23" s="2"/>
    </row>
    <row r="24" spans="1:18" ht="14.25" customHeight="1" x14ac:dyDescent="0.2">
      <c r="A24" s="19">
        <v>447887</v>
      </c>
      <c r="B24" s="20"/>
      <c r="C24" s="21"/>
      <c r="D24" s="4">
        <v>42710</v>
      </c>
      <c r="E24" s="18"/>
      <c r="F24" s="22">
        <v>421.2</v>
      </c>
      <c r="G24" s="23"/>
      <c r="H24" s="23"/>
      <c r="I24" s="23"/>
      <c r="J24" s="24"/>
      <c r="K24" s="7" t="s">
        <v>31</v>
      </c>
      <c r="L24" s="7" t="s">
        <v>23</v>
      </c>
      <c r="M24" s="7" t="s">
        <v>13</v>
      </c>
      <c r="N24" s="7" t="s">
        <v>14</v>
      </c>
      <c r="O24" s="25" t="s">
        <v>31</v>
      </c>
      <c r="P24" s="26"/>
      <c r="Q24" s="7" t="s">
        <v>15</v>
      </c>
      <c r="R24" s="2"/>
    </row>
    <row r="25" spans="1:18" ht="14.25" customHeight="1" x14ac:dyDescent="0.2">
      <c r="A25" s="19">
        <v>447888</v>
      </c>
      <c r="B25" s="20"/>
      <c r="C25" s="21"/>
      <c r="D25" s="4">
        <v>42710</v>
      </c>
      <c r="E25" s="18"/>
      <c r="F25" s="22">
        <v>843.75</v>
      </c>
      <c r="G25" s="23"/>
      <c r="H25" s="23"/>
      <c r="I25" s="23"/>
      <c r="J25" s="24"/>
      <c r="K25" s="7" t="s">
        <v>31</v>
      </c>
      <c r="L25" s="7" t="s">
        <v>23</v>
      </c>
      <c r="M25" s="7" t="s">
        <v>13</v>
      </c>
      <c r="N25" s="7" t="s">
        <v>14</v>
      </c>
      <c r="O25" s="25" t="s">
        <v>31</v>
      </c>
      <c r="P25" s="26"/>
      <c r="Q25" s="7" t="s">
        <v>32</v>
      </c>
      <c r="R25" s="2"/>
    </row>
    <row r="26" spans="1:18" ht="14.25" customHeight="1" x14ac:dyDescent="0.2">
      <c r="A26" s="19">
        <v>447889</v>
      </c>
      <c r="B26" s="20"/>
      <c r="C26" s="21"/>
      <c r="D26" s="4">
        <v>42710</v>
      </c>
      <c r="E26" s="18"/>
      <c r="F26" s="22">
        <v>1631.25</v>
      </c>
      <c r="G26" s="23"/>
      <c r="H26" s="23"/>
      <c r="I26" s="23"/>
      <c r="J26" s="24"/>
      <c r="K26" s="7" t="s">
        <v>31</v>
      </c>
      <c r="L26" s="7" t="s">
        <v>23</v>
      </c>
      <c r="M26" s="7" t="s">
        <v>13</v>
      </c>
      <c r="N26" s="7" t="s">
        <v>14</v>
      </c>
      <c r="O26" s="25" t="s">
        <v>31</v>
      </c>
      <c r="P26" s="26"/>
      <c r="Q26" s="7" t="s">
        <v>33</v>
      </c>
      <c r="R26" s="2"/>
    </row>
    <row r="27" spans="1:18" ht="14.25" customHeight="1" x14ac:dyDescent="0.2">
      <c r="A27" s="19">
        <v>447890</v>
      </c>
      <c r="B27" s="20"/>
      <c r="C27" s="21"/>
      <c r="D27" s="4">
        <v>42710</v>
      </c>
      <c r="E27" s="8"/>
      <c r="F27" s="22">
        <v>1692.25</v>
      </c>
      <c r="G27" s="23"/>
      <c r="H27" s="23"/>
      <c r="I27" s="23"/>
      <c r="J27" s="24"/>
      <c r="K27" s="7" t="s">
        <v>31</v>
      </c>
      <c r="L27" s="7" t="s">
        <v>23</v>
      </c>
      <c r="M27" s="7" t="s">
        <v>13</v>
      </c>
      <c r="N27" s="7" t="s">
        <v>14</v>
      </c>
      <c r="O27" s="25" t="s">
        <v>31</v>
      </c>
      <c r="P27" s="26"/>
      <c r="Q27" s="7" t="s">
        <v>15</v>
      </c>
      <c r="R27" s="2"/>
    </row>
    <row r="28" spans="1:18" ht="2.25" customHeight="1" x14ac:dyDescent="0.2">
      <c r="A28" s="9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1"/>
      <c r="R28" s="2"/>
    </row>
    <row r="29" spans="1:18" ht="12.75" customHeight="1" x14ac:dyDescent="0.2">
      <c r="A29" s="12"/>
      <c r="B29" s="2"/>
      <c r="C29" s="2"/>
      <c r="D29" s="2"/>
      <c r="E29" s="2"/>
      <c r="F29" s="2"/>
      <c r="G29" s="2"/>
      <c r="H29" s="2"/>
      <c r="I29" s="2"/>
      <c r="J29" s="6">
        <f>SUM(hList_Frame_1!B19:B31)</f>
        <v>8396.23</v>
      </c>
      <c r="K29" s="2"/>
      <c r="L29" s="2"/>
      <c r="M29" s="2"/>
      <c r="N29" s="2"/>
      <c r="O29" s="2"/>
      <c r="P29" s="2"/>
      <c r="Q29" s="13"/>
      <c r="R29" s="2"/>
    </row>
    <row r="30" spans="1:18" ht="14.25" customHeight="1" x14ac:dyDescent="0.2">
      <c r="A30" s="14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6"/>
      <c r="R30" s="2"/>
    </row>
    <row r="31" spans="1:18" ht="14.25" customHeight="1" x14ac:dyDescent="0.2">
      <c r="A31" s="31">
        <v>448233</v>
      </c>
      <c r="B31" s="32"/>
      <c r="C31" s="33"/>
      <c r="D31" s="17">
        <v>42717</v>
      </c>
      <c r="E31" s="5" t="s">
        <v>34</v>
      </c>
      <c r="F31" s="22">
        <v>637.5</v>
      </c>
      <c r="G31" s="23"/>
      <c r="H31" s="23"/>
      <c r="I31" s="23"/>
      <c r="J31" s="24"/>
      <c r="K31" s="7" t="s">
        <v>35</v>
      </c>
      <c r="L31" s="7" t="s">
        <v>23</v>
      </c>
      <c r="M31" s="7" t="s">
        <v>13</v>
      </c>
      <c r="N31" s="7" t="s">
        <v>14</v>
      </c>
      <c r="O31" s="25" t="s">
        <v>35</v>
      </c>
      <c r="P31" s="26"/>
      <c r="Q31" s="7" t="s">
        <v>15</v>
      </c>
      <c r="R31" s="2"/>
    </row>
    <row r="32" spans="1:18" ht="14.25" customHeight="1" x14ac:dyDescent="0.2">
      <c r="A32" s="34"/>
      <c r="B32" s="35"/>
      <c r="C32" s="36"/>
      <c r="D32" s="18"/>
      <c r="E32" s="18"/>
      <c r="F32" s="22">
        <v>562.5</v>
      </c>
      <c r="G32" s="23"/>
      <c r="H32" s="23"/>
      <c r="I32" s="23"/>
      <c r="J32" s="24"/>
      <c r="K32" s="7" t="s">
        <v>36</v>
      </c>
      <c r="L32" s="7" t="s">
        <v>23</v>
      </c>
      <c r="M32" s="7" t="s">
        <v>13</v>
      </c>
      <c r="N32" s="7" t="s">
        <v>14</v>
      </c>
      <c r="O32" s="25" t="s">
        <v>36</v>
      </c>
      <c r="P32" s="26"/>
      <c r="Q32" s="7" t="s">
        <v>15</v>
      </c>
      <c r="R32" s="2"/>
    </row>
    <row r="33" spans="1:18" ht="14.25" customHeight="1" x14ac:dyDescent="0.2">
      <c r="A33" s="28"/>
      <c r="B33" s="29"/>
      <c r="C33" s="30"/>
      <c r="D33" s="8"/>
      <c r="E33" s="8"/>
      <c r="F33" s="22">
        <v>525</v>
      </c>
      <c r="G33" s="23"/>
      <c r="H33" s="23"/>
      <c r="I33" s="23"/>
      <c r="J33" s="24"/>
      <c r="K33" s="7" t="s">
        <v>37</v>
      </c>
      <c r="L33" s="7" t="s">
        <v>23</v>
      </c>
      <c r="M33" s="7" t="s">
        <v>13</v>
      </c>
      <c r="N33" s="7" t="s">
        <v>14</v>
      </c>
      <c r="O33" s="25" t="s">
        <v>37</v>
      </c>
      <c r="P33" s="26"/>
      <c r="Q33" s="7" t="s">
        <v>15</v>
      </c>
      <c r="R33" s="2"/>
    </row>
    <row r="34" spans="1:18" ht="2.25" customHeight="1" x14ac:dyDescent="0.2">
      <c r="A34" s="9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1"/>
      <c r="R34" s="2"/>
    </row>
    <row r="35" spans="1:18" ht="12.75" customHeight="1" x14ac:dyDescent="0.2">
      <c r="A35" s="12"/>
      <c r="B35" s="2"/>
      <c r="C35" s="2"/>
      <c r="D35" s="2"/>
      <c r="E35" s="2"/>
      <c r="F35" s="2"/>
      <c r="G35" s="2"/>
      <c r="H35" s="2"/>
      <c r="I35" s="2"/>
      <c r="J35" s="6">
        <f>SUM(hList_Frame_1!B32:B34)</f>
        <v>1725</v>
      </c>
      <c r="K35" s="2"/>
      <c r="L35" s="2"/>
      <c r="M35" s="2"/>
      <c r="N35" s="2"/>
      <c r="O35" s="2"/>
      <c r="P35" s="2"/>
      <c r="Q35" s="13"/>
      <c r="R35" s="2"/>
    </row>
    <row r="36" spans="1:18" ht="14.25" customHeight="1" x14ac:dyDescent="0.2">
      <c r="A36" s="14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6"/>
      <c r="R36" s="2"/>
    </row>
    <row r="37" spans="1:18" ht="14.25" customHeight="1" x14ac:dyDescent="0.2">
      <c r="A37" s="31">
        <v>448234</v>
      </c>
      <c r="B37" s="32"/>
      <c r="C37" s="33"/>
      <c r="D37" s="17">
        <v>42717</v>
      </c>
      <c r="E37" s="5" t="s">
        <v>38</v>
      </c>
      <c r="F37" s="22">
        <v>600</v>
      </c>
      <c r="G37" s="23"/>
      <c r="H37" s="23"/>
      <c r="I37" s="23"/>
      <c r="J37" s="24"/>
      <c r="K37" s="7" t="s">
        <v>39</v>
      </c>
      <c r="L37" s="7" t="s">
        <v>23</v>
      </c>
      <c r="M37" s="7" t="s">
        <v>13</v>
      </c>
      <c r="N37" s="7" t="s">
        <v>14</v>
      </c>
      <c r="O37" s="25" t="s">
        <v>39</v>
      </c>
      <c r="P37" s="26"/>
      <c r="Q37" s="7" t="s">
        <v>15</v>
      </c>
      <c r="R37" s="2"/>
    </row>
    <row r="38" spans="1:18" ht="14.25" customHeight="1" x14ac:dyDescent="0.2">
      <c r="A38" s="34"/>
      <c r="B38" s="35"/>
      <c r="C38" s="36"/>
      <c r="D38" s="18"/>
      <c r="E38" s="18"/>
      <c r="F38" s="22">
        <v>675</v>
      </c>
      <c r="G38" s="23"/>
      <c r="H38" s="23"/>
      <c r="I38" s="23"/>
      <c r="J38" s="24"/>
      <c r="K38" s="7" t="s">
        <v>35</v>
      </c>
      <c r="L38" s="7" t="s">
        <v>23</v>
      </c>
      <c r="M38" s="7" t="s">
        <v>13</v>
      </c>
      <c r="N38" s="7" t="s">
        <v>14</v>
      </c>
      <c r="O38" s="25" t="s">
        <v>35</v>
      </c>
      <c r="P38" s="26"/>
      <c r="Q38" s="7" t="s">
        <v>15</v>
      </c>
      <c r="R38" s="2"/>
    </row>
    <row r="39" spans="1:18" ht="14.25" customHeight="1" x14ac:dyDescent="0.2">
      <c r="A39" s="28"/>
      <c r="B39" s="29"/>
      <c r="C39" s="30"/>
      <c r="D39" s="8"/>
      <c r="E39" s="8"/>
      <c r="F39" s="22">
        <v>600</v>
      </c>
      <c r="G39" s="23"/>
      <c r="H39" s="23"/>
      <c r="I39" s="23"/>
      <c r="J39" s="24"/>
      <c r="K39" s="7" t="s">
        <v>36</v>
      </c>
      <c r="L39" s="7" t="s">
        <v>23</v>
      </c>
      <c r="M39" s="7" t="s">
        <v>13</v>
      </c>
      <c r="N39" s="7" t="s">
        <v>14</v>
      </c>
      <c r="O39" s="25" t="s">
        <v>36</v>
      </c>
      <c r="P39" s="26"/>
      <c r="Q39" s="7" t="s">
        <v>15</v>
      </c>
      <c r="R39" s="2"/>
    </row>
    <row r="40" spans="1:18" ht="2.25" customHeight="1" x14ac:dyDescent="0.2">
      <c r="A40" s="9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1"/>
      <c r="R40" s="2"/>
    </row>
    <row r="41" spans="1:18" ht="12.75" customHeight="1" x14ac:dyDescent="0.2">
      <c r="A41" s="12"/>
      <c r="B41" s="2"/>
      <c r="C41" s="2"/>
      <c r="D41" s="2"/>
      <c r="E41" s="2"/>
      <c r="F41" s="2"/>
      <c r="G41" s="2"/>
      <c r="H41" s="2"/>
      <c r="I41" s="2"/>
      <c r="J41" s="6">
        <f>SUM(hList_Frame_1!B35:B37)</f>
        <v>1875</v>
      </c>
      <c r="K41" s="2"/>
      <c r="L41" s="2"/>
      <c r="M41" s="2"/>
      <c r="N41" s="2"/>
      <c r="O41" s="2"/>
      <c r="P41" s="2"/>
      <c r="Q41" s="13"/>
      <c r="R41" s="2"/>
    </row>
    <row r="42" spans="1:18" ht="14.25" customHeight="1" x14ac:dyDescent="0.2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6"/>
      <c r="R42" s="2"/>
    </row>
    <row r="43" spans="1:18" ht="14.25" customHeight="1" x14ac:dyDescent="0.2">
      <c r="A43" s="31">
        <v>448235</v>
      </c>
      <c r="B43" s="32"/>
      <c r="C43" s="33"/>
      <c r="D43" s="17">
        <v>42717</v>
      </c>
      <c r="E43" s="5" t="s">
        <v>40</v>
      </c>
      <c r="F43" s="22">
        <v>600</v>
      </c>
      <c r="G43" s="23"/>
      <c r="H43" s="23"/>
      <c r="I43" s="23"/>
      <c r="J43" s="24"/>
      <c r="K43" s="7" t="s">
        <v>39</v>
      </c>
      <c r="L43" s="7" t="s">
        <v>23</v>
      </c>
      <c r="M43" s="7" t="s">
        <v>13</v>
      </c>
      <c r="N43" s="7" t="s">
        <v>14</v>
      </c>
      <c r="O43" s="25" t="s">
        <v>39</v>
      </c>
      <c r="P43" s="26"/>
      <c r="Q43" s="7" t="s">
        <v>15</v>
      </c>
      <c r="R43" s="2"/>
    </row>
    <row r="44" spans="1:18" ht="14.25" customHeight="1" x14ac:dyDescent="0.2">
      <c r="A44" s="34"/>
      <c r="B44" s="35"/>
      <c r="C44" s="36"/>
      <c r="D44" s="18"/>
      <c r="E44" s="18"/>
      <c r="F44" s="22">
        <v>675</v>
      </c>
      <c r="G44" s="23"/>
      <c r="H44" s="23"/>
      <c r="I44" s="23"/>
      <c r="J44" s="24"/>
      <c r="K44" s="7" t="s">
        <v>35</v>
      </c>
      <c r="L44" s="7" t="s">
        <v>23</v>
      </c>
      <c r="M44" s="7" t="s">
        <v>13</v>
      </c>
      <c r="N44" s="7" t="s">
        <v>14</v>
      </c>
      <c r="O44" s="25" t="s">
        <v>35</v>
      </c>
      <c r="P44" s="26"/>
      <c r="Q44" s="7" t="s">
        <v>15</v>
      </c>
      <c r="R44" s="2"/>
    </row>
    <row r="45" spans="1:18" ht="14.25" customHeight="1" x14ac:dyDescent="0.2">
      <c r="A45" s="28"/>
      <c r="B45" s="29"/>
      <c r="C45" s="30"/>
      <c r="D45" s="8"/>
      <c r="E45" s="8"/>
      <c r="F45" s="22">
        <v>600</v>
      </c>
      <c r="G45" s="23"/>
      <c r="H45" s="23"/>
      <c r="I45" s="23"/>
      <c r="J45" s="24"/>
      <c r="K45" s="7" t="s">
        <v>36</v>
      </c>
      <c r="L45" s="7" t="s">
        <v>23</v>
      </c>
      <c r="M45" s="7" t="s">
        <v>13</v>
      </c>
      <c r="N45" s="7" t="s">
        <v>14</v>
      </c>
      <c r="O45" s="25" t="s">
        <v>36</v>
      </c>
      <c r="P45" s="26"/>
      <c r="Q45" s="7" t="s">
        <v>15</v>
      </c>
      <c r="R45" s="2"/>
    </row>
    <row r="46" spans="1:18" ht="2.25" customHeight="1" x14ac:dyDescent="0.2">
      <c r="A46" s="9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1"/>
      <c r="R46" s="2"/>
    </row>
    <row r="47" spans="1:18" ht="12.75" customHeight="1" x14ac:dyDescent="0.2">
      <c r="A47" s="12"/>
      <c r="B47" s="2"/>
      <c r="C47" s="2"/>
      <c r="D47" s="2"/>
      <c r="E47" s="2"/>
      <c r="F47" s="2"/>
      <c r="G47" s="2"/>
      <c r="H47" s="2"/>
      <c r="I47" s="2"/>
      <c r="J47" s="6">
        <f>SUM(hList_Frame_1!B38:B40)</f>
        <v>1875</v>
      </c>
      <c r="K47" s="2"/>
      <c r="L47" s="2"/>
      <c r="M47" s="2"/>
      <c r="N47" s="2"/>
      <c r="O47" s="2"/>
      <c r="P47" s="2"/>
      <c r="Q47" s="13"/>
      <c r="R47" s="2"/>
    </row>
    <row r="48" spans="1:18" ht="14.25" customHeight="1" x14ac:dyDescent="0.2">
      <c r="A48" s="14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6"/>
      <c r="R48" s="2"/>
    </row>
    <row r="49" spans="1:18" ht="14.25" customHeight="1" x14ac:dyDescent="0.2">
      <c r="A49" s="19">
        <v>444913</v>
      </c>
      <c r="B49" s="20"/>
      <c r="C49" s="21"/>
      <c r="D49" s="4">
        <v>42654</v>
      </c>
      <c r="E49" s="7" t="s">
        <v>41</v>
      </c>
      <c r="F49" s="22">
        <v>64419.3</v>
      </c>
      <c r="G49" s="23"/>
      <c r="H49" s="23"/>
      <c r="I49" s="23"/>
      <c r="J49" s="24"/>
      <c r="K49" s="7" t="s">
        <v>42</v>
      </c>
      <c r="L49" s="7" t="s">
        <v>43</v>
      </c>
      <c r="M49" s="7" t="s">
        <v>13</v>
      </c>
      <c r="N49" s="7" t="s">
        <v>14</v>
      </c>
      <c r="O49" s="25" t="s">
        <v>42</v>
      </c>
      <c r="P49" s="26"/>
      <c r="Q49" s="7" t="s">
        <v>44</v>
      </c>
      <c r="R49" s="2"/>
    </row>
    <row r="50" spans="1:18" ht="2.25" customHeight="1" x14ac:dyDescent="0.2">
      <c r="A50" s="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1"/>
      <c r="R50" s="2"/>
    </row>
    <row r="51" spans="1:18" ht="13.5" customHeight="1" x14ac:dyDescent="0.2">
      <c r="A51" s="12"/>
      <c r="B51" s="2"/>
      <c r="C51" s="2"/>
      <c r="D51" s="2"/>
      <c r="E51" s="2"/>
      <c r="F51" s="2"/>
      <c r="G51" s="2"/>
      <c r="H51" s="2"/>
      <c r="I51" s="27">
        <f>SUM(hList_Frame_1!B41:B41)</f>
        <v>64419.3</v>
      </c>
      <c r="J51" s="27"/>
      <c r="K51" s="2"/>
      <c r="L51" s="2"/>
      <c r="M51" s="2"/>
      <c r="N51" s="2"/>
      <c r="O51" s="2"/>
      <c r="P51" s="2"/>
      <c r="Q51" s="13"/>
      <c r="R51" s="2"/>
    </row>
    <row r="52" spans="1:18" ht="13.5" customHeight="1" x14ac:dyDescent="0.2">
      <c r="A52" s="14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6"/>
      <c r="R52" s="2"/>
    </row>
    <row r="53" spans="1:18" ht="14.25" customHeight="1" x14ac:dyDescent="0.2">
      <c r="A53" s="19">
        <v>445770</v>
      </c>
      <c r="B53" s="20"/>
      <c r="C53" s="21"/>
      <c r="D53" s="4">
        <v>42675</v>
      </c>
      <c r="E53" s="5" t="s">
        <v>45</v>
      </c>
      <c r="F53" s="22">
        <v>6000</v>
      </c>
      <c r="G53" s="23"/>
      <c r="H53" s="23"/>
      <c r="I53" s="23"/>
      <c r="J53" s="24"/>
      <c r="K53" s="7" t="s">
        <v>42</v>
      </c>
      <c r="L53" s="7" t="s">
        <v>12</v>
      </c>
      <c r="M53" s="7" t="s">
        <v>13</v>
      </c>
      <c r="N53" s="7" t="s">
        <v>14</v>
      </c>
      <c r="O53" s="25" t="s">
        <v>42</v>
      </c>
      <c r="P53" s="26"/>
      <c r="Q53" s="7" t="s">
        <v>15</v>
      </c>
      <c r="R53" s="2"/>
    </row>
    <row r="54" spans="1:18" ht="14.25" customHeight="1" x14ac:dyDescent="0.2">
      <c r="A54" s="19">
        <v>445771</v>
      </c>
      <c r="B54" s="20"/>
      <c r="C54" s="21"/>
      <c r="D54" s="4">
        <v>42675</v>
      </c>
      <c r="E54" s="8"/>
      <c r="F54" s="22">
        <v>2000</v>
      </c>
      <c r="G54" s="23"/>
      <c r="H54" s="23"/>
      <c r="I54" s="23"/>
      <c r="J54" s="24"/>
      <c r="K54" s="7" t="s">
        <v>42</v>
      </c>
      <c r="L54" s="7" t="s">
        <v>12</v>
      </c>
      <c r="M54" s="7" t="s">
        <v>13</v>
      </c>
      <c r="N54" s="7" t="s">
        <v>14</v>
      </c>
      <c r="O54" s="25" t="s">
        <v>42</v>
      </c>
      <c r="P54" s="26"/>
      <c r="Q54" s="7" t="s">
        <v>46</v>
      </c>
      <c r="R54" s="2"/>
    </row>
    <row r="55" spans="1:18" ht="2.25" customHeight="1" x14ac:dyDescent="0.2">
      <c r="A55" s="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1"/>
      <c r="R55" s="2"/>
    </row>
    <row r="56" spans="1:18" ht="13.5" customHeight="1" x14ac:dyDescent="0.2">
      <c r="A56" s="12"/>
      <c r="B56" s="2"/>
      <c r="C56" s="2"/>
      <c r="D56" s="2"/>
      <c r="E56" s="2"/>
      <c r="F56" s="2"/>
      <c r="G56" s="2"/>
      <c r="H56" s="2"/>
      <c r="I56" s="2"/>
      <c r="J56" s="6">
        <f>SUM(hList_Frame_1!B42:B43)</f>
        <v>8000</v>
      </c>
      <c r="K56" s="2"/>
      <c r="L56" s="2"/>
      <c r="M56" s="2"/>
      <c r="N56" s="2"/>
      <c r="O56" s="2"/>
      <c r="P56" s="2"/>
      <c r="Q56" s="13"/>
      <c r="R56" s="2"/>
    </row>
    <row r="57" spans="1:18" ht="13.5" customHeight="1" x14ac:dyDescent="0.2">
      <c r="A57" s="14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6"/>
      <c r="R57" s="2"/>
    </row>
    <row r="58" spans="1:18" ht="14.25" customHeight="1" x14ac:dyDescent="0.2">
      <c r="A58" s="19">
        <v>444914</v>
      </c>
      <c r="B58" s="20"/>
      <c r="C58" s="21"/>
      <c r="D58" s="4">
        <v>42654</v>
      </c>
      <c r="E58" s="5" t="s">
        <v>47</v>
      </c>
      <c r="F58" s="22">
        <v>17500.2</v>
      </c>
      <c r="G58" s="23"/>
      <c r="H58" s="23"/>
      <c r="I58" s="23"/>
      <c r="J58" s="24"/>
      <c r="K58" s="7" t="s">
        <v>42</v>
      </c>
      <c r="L58" s="7" t="s">
        <v>43</v>
      </c>
      <c r="M58" s="7" t="s">
        <v>13</v>
      </c>
      <c r="N58" s="7" t="s">
        <v>14</v>
      </c>
      <c r="O58" s="25" t="s">
        <v>42</v>
      </c>
      <c r="P58" s="26"/>
      <c r="Q58" s="7" t="s">
        <v>48</v>
      </c>
      <c r="R58" s="2"/>
    </row>
    <row r="59" spans="1:18" ht="14.25" customHeight="1" x14ac:dyDescent="0.2">
      <c r="A59" s="19">
        <v>446356</v>
      </c>
      <c r="B59" s="20"/>
      <c r="C59" s="21"/>
      <c r="D59" s="4">
        <v>42682</v>
      </c>
      <c r="E59" s="18"/>
      <c r="F59" s="22">
        <v>23650</v>
      </c>
      <c r="G59" s="23"/>
      <c r="H59" s="23"/>
      <c r="I59" s="23"/>
      <c r="J59" s="24"/>
      <c r="K59" s="7" t="s">
        <v>42</v>
      </c>
      <c r="L59" s="7" t="s">
        <v>43</v>
      </c>
      <c r="M59" s="7" t="s">
        <v>13</v>
      </c>
      <c r="N59" s="7" t="s">
        <v>14</v>
      </c>
      <c r="O59" s="25" t="s">
        <v>42</v>
      </c>
      <c r="P59" s="26"/>
      <c r="Q59" s="7" t="s">
        <v>48</v>
      </c>
      <c r="R59" s="2"/>
    </row>
    <row r="60" spans="1:18" ht="14.25" customHeight="1" x14ac:dyDescent="0.2">
      <c r="A60" s="19">
        <v>447891</v>
      </c>
      <c r="B60" s="20"/>
      <c r="C60" s="21"/>
      <c r="D60" s="4">
        <v>42710</v>
      </c>
      <c r="E60" s="8"/>
      <c r="F60" s="22">
        <v>42677.27</v>
      </c>
      <c r="G60" s="23"/>
      <c r="H60" s="23"/>
      <c r="I60" s="23"/>
      <c r="J60" s="24"/>
      <c r="K60" s="7" t="s">
        <v>42</v>
      </c>
      <c r="L60" s="7" t="s">
        <v>43</v>
      </c>
      <c r="M60" s="7" t="s">
        <v>13</v>
      </c>
      <c r="N60" s="7" t="s">
        <v>14</v>
      </c>
      <c r="O60" s="25" t="s">
        <v>42</v>
      </c>
      <c r="P60" s="26"/>
      <c r="Q60" s="7" t="s">
        <v>48</v>
      </c>
      <c r="R60" s="2"/>
    </row>
    <row r="61" spans="1:18" ht="2.25" customHeight="1" x14ac:dyDescent="0.2">
      <c r="A61" s="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1"/>
      <c r="R61" s="2"/>
    </row>
    <row r="62" spans="1:18" ht="13.5" customHeight="1" x14ac:dyDescent="0.2">
      <c r="A62" s="12"/>
      <c r="B62" s="2"/>
      <c r="C62" s="2"/>
      <c r="D62" s="2"/>
      <c r="E62" s="2"/>
      <c r="F62" s="2"/>
      <c r="G62" s="2"/>
      <c r="H62" s="2"/>
      <c r="I62" s="27">
        <f>SUM(hList_Frame_1!B44:B46)</f>
        <v>83827.47</v>
      </c>
      <c r="J62" s="27"/>
      <c r="K62" s="2"/>
      <c r="L62" s="2"/>
      <c r="M62" s="2"/>
      <c r="N62" s="2"/>
      <c r="O62" s="2"/>
      <c r="P62" s="2"/>
      <c r="Q62" s="13"/>
      <c r="R62" s="2"/>
    </row>
    <row r="63" spans="1:18" ht="13.5" customHeight="1" x14ac:dyDescent="0.2">
      <c r="A63" s="14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6"/>
      <c r="R63" s="2"/>
    </row>
    <row r="64" spans="1:18" ht="2.25" customHeight="1" x14ac:dyDescent="0.2">
      <c r="A64" s="9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1"/>
      <c r="R64" s="2"/>
    </row>
    <row r="65" spans="1:18" ht="13.5" customHeight="1" x14ac:dyDescent="0.2">
      <c r="A65" s="12"/>
      <c r="B65" s="2"/>
      <c r="C65" s="3">
        <f>COUNT(hList_Frame_1!A1:A46)</f>
        <v>28</v>
      </c>
      <c r="D65" s="2"/>
      <c r="E65" s="2"/>
      <c r="F65" s="2"/>
      <c r="G65" s="27">
        <v>1084171.3999999997</v>
      </c>
      <c r="H65" s="27"/>
      <c r="I65" s="27"/>
      <c r="J65" s="27"/>
      <c r="K65" s="2"/>
      <c r="L65" s="2"/>
      <c r="M65" s="2"/>
      <c r="N65" s="2"/>
      <c r="O65" s="2"/>
      <c r="P65" s="2"/>
      <c r="Q65" s="13"/>
      <c r="R65" s="2"/>
    </row>
    <row r="66" spans="1:18" ht="13.5" customHeight="1" x14ac:dyDescent="0.2">
      <c r="A66" s="14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6"/>
      <c r="R66" s="2"/>
    </row>
  </sheetData>
  <sheetProtection algorithmName="SHA-512" hashValue="Etgp4J3XVxc9rnwrXj4Znx6PlWzZBUcE54nb1QnUiMpZtaTxeFks2y7U9xNlAdN7+0df/6z2x1SEzjc5T0tkXQ==" saltValue="lmX0LXfDChXovbzGqr2XZA==" spinCount="100000" sheet="1" objects="1" scenarios="1"/>
  <mergeCells count="111">
    <mergeCell ref="A2:C2"/>
    <mergeCell ref="F2:J2"/>
    <mergeCell ref="O2:P2"/>
    <mergeCell ref="A3:C3"/>
    <mergeCell ref="F3:J3"/>
    <mergeCell ref="O3:P3"/>
    <mergeCell ref="A1:Q1"/>
    <mergeCell ref="A9:C9"/>
    <mergeCell ref="F9:J9"/>
    <mergeCell ref="O9:P9"/>
    <mergeCell ref="A4:C4"/>
    <mergeCell ref="F4:J4"/>
    <mergeCell ref="O4:P4"/>
    <mergeCell ref="H6:J6"/>
    <mergeCell ref="A8:C8"/>
    <mergeCell ref="F8:J8"/>
    <mergeCell ref="O8:P8"/>
    <mergeCell ref="I13:J13"/>
    <mergeCell ref="A15:C15"/>
    <mergeCell ref="F15:J15"/>
    <mergeCell ref="O15:P15"/>
    <mergeCell ref="A11:C11"/>
    <mergeCell ref="F11:J11"/>
    <mergeCell ref="O11:P11"/>
    <mergeCell ref="A10:C10"/>
    <mergeCell ref="F10:J10"/>
    <mergeCell ref="O10:P10"/>
    <mergeCell ref="A18:C18"/>
    <mergeCell ref="F18:J18"/>
    <mergeCell ref="O18:P18"/>
    <mergeCell ref="A19:C19"/>
    <mergeCell ref="F19:J19"/>
    <mergeCell ref="O19:P19"/>
    <mergeCell ref="A16:C16"/>
    <mergeCell ref="F16:J16"/>
    <mergeCell ref="O16:P16"/>
    <mergeCell ref="A17:C17"/>
    <mergeCell ref="F17:J17"/>
    <mergeCell ref="O17:P17"/>
    <mergeCell ref="A22:C22"/>
    <mergeCell ref="F22:J22"/>
    <mergeCell ref="O22:P22"/>
    <mergeCell ref="A23:C23"/>
    <mergeCell ref="F23:J23"/>
    <mergeCell ref="O23:P23"/>
    <mergeCell ref="A20:C20"/>
    <mergeCell ref="F20:J20"/>
    <mergeCell ref="O20:P20"/>
    <mergeCell ref="A21:C21"/>
    <mergeCell ref="F21:J21"/>
    <mergeCell ref="O21:P21"/>
    <mergeCell ref="A26:C26"/>
    <mergeCell ref="F26:J26"/>
    <mergeCell ref="O26:P26"/>
    <mergeCell ref="A27:C27"/>
    <mergeCell ref="F27:J27"/>
    <mergeCell ref="O27:P27"/>
    <mergeCell ref="A24:C24"/>
    <mergeCell ref="F24:J24"/>
    <mergeCell ref="O24:P24"/>
    <mergeCell ref="A25:C25"/>
    <mergeCell ref="F25:J25"/>
    <mergeCell ref="O25:P25"/>
    <mergeCell ref="A33:C33"/>
    <mergeCell ref="F33:J33"/>
    <mergeCell ref="O33:P33"/>
    <mergeCell ref="A37:C37"/>
    <mergeCell ref="F37:J37"/>
    <mergeCell ref="O37:P37"/>
    <mergeCell ref="A31:C31"/>
    <mergeCell ref="F31:J31"/>
    <mergeCell ref="O31:P31"/>
    <mergeCell ref="A32:C32"/>
    <mergeCell ref="F32:J32"/>
    <mergeCell ref="O32:P32"/>
    <mergeCell ref="A43:C43"/>
    <mergeCell ref="F43:J43"/>
    <mergeCell ref="O43:P43"/>
    <mergeCell ref="A44:C44"/>
    <mergeCell ref="F44:J44"/>
    <mergeCell ref="O44:P44"/>
    <mergeCell ref="A38:C38"/>
    <mergeCell ref="F38:J38"/>
    <mergeCell ref="O38:P38"/>
    <mergeCell ref="A39:C39"/>
    <mergeCell ref="F39:J39"/>
    <mergeCell ref="O39:P39"/>
    <mergeCell ref="I51:J51"/>
    <mergeCell ref="A53:C53"/>
    <mergeCell ref="F53:J53"/>
    <mergeCell ref="O53:P53"/>
    <mergeCell ref="A54:C54"/>
    <mergeCell ref="F54:J54"/>
    <mergeCell ref="O54:P54"/>
    <mergeCell ref="A45:C45"/>
    <mergeCell ref="F45:J45"/>
    <mergeCell ref="O45:P45"/>
    <mergeCell ref="A49:C49"/>
    <mergeCell ref="F49:J49"/>
    <mergeCell ref="O49:P49"/>
    <mergeCell ref="A60:C60"/>
    <mergeCell ref="F60:J60"/>
    <mergeCell ref="O60:P60"/>
    <mergeCell ref="I62:J62"/>
    <mergeCell ref="G65:J65"/>
    <mergeCell ref="A58:C58"/>
    <mergeCell ref="F58:J58"/>
    <mergeCell ref="O58:P58"/>
    <mergeCell ref="A59:C59"/>
    <mergeCell ref="F59:J59"/>
    <mergeCell ref="O59:P59"/>
  </mergeCells>
  <pageMargins left="0.248" right="0.248" top="1.07" bottom="0.79200000000000004" header="0.248" footer="0.248"/>
  <pageSetup orientation="landscape" r:id="rId1"/>
  <headerFooter>
    <oddHeader>&amp;L&amp;C&amp;B&amp;"Times New Roman"&amp;14Expenditures by Vendor &amp;"Arial"&amp;10 11 &amp;11- &amp;10 2016&amp;R&amp;"Arial"&amp;8Date: 1/4/2017</oddHeader>
    <oddFooter>&amp;L&amp;C&amp;"Arial"&amp;10Page &amp;P&amp;R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"/>
  <sheetViews>
    <sheetView workbookViewId="0"/>
  </sheetViews>
  <sheetFormatPr defaultRowHeight="12.75" x14ac:dyDescent="0.2"/>
  <cols>
    <col min="1" max="2" width="2" bestFit="1" customWidth="1"/>
  </cols>
  <sheetData>
    <row r="1" spans="1:2" x14ac:dyDescent="0.2">
      <c r="A1">
        <f>IF(ISBLANK('FY 2017'!A3),"",IF(ISTEXT('FY 2017'!A3),0,'FY 2017'!A3))</f>
        <v>447403</v>
      </c>
      <c r="B1">
        <f>IF(ISBLANK('FY 2017'!F3),"",IF(ISTEXT('FY 2017'!F3),0,'FY 2017'!F3))</f>
        <v>36358.199999999997</v>
      </c>
    </row>
    <row r="2" spans="1:2" x14ac:dyDescent="0.2">
      <c r="A2">
        <f>IF(ISBLANK('FY 2017'!A4),"",IF(ISTEXT('FY 2017'!A4),0,'FY 2017'!A4))</f>
        <v>448231</v>
      </c>
      <c r="B2">
        <f>IF(ISBLANK('FY 2017'!F4),"",IF(ISTEXT('FY 2017'!F4),0,'FY 2017'!F4))</f>
        <v>846345.2</v>
      </c>
    </row>
    <row r="3" spans="1:2" x14ac:dyDescent="0.2">
      <c r="A3">
        <f>IF(ISBLANK('FY 2017'!A8),"",IF(ISTEXT('FY 2017'!A8),0,'FY 2017'!A8))</f>
        <v>447022</v>
      </c>
      <c r="B3">
        <f>IF(ISBLANK('FY 2017'!F8),"",IF(ISTEXT('FY 2017'!F8),0,'FY 2017'!F8))</f>
        <v>1000</v>
      </c>
    </row>
    <row r="4" spans="1:2" x14ac:dyDescent="0.2">
      <c r="A4">
        <f>IF(ISBLANK('FY 2017'!A9),"",IF(ISTEXT('FY 2017'!A9),0,'FY 2017'!A9))</f>
        <v>447404</v>
      </c>
      <c r="B4">
        <f>IF(ISBLANK('FY 2017'!F9),"",IF(ISTEXT('FY 2017'!F9),0,'FY 2017'!F9))</f>
        <v>24750</v>
      </c>
    </row>
    <row r="5" spans="1:2" x14ac:dyDescent="0.2">
      <c r="A5" t="e">
        <f>IF(ISBLANK('FY 2017'!#REF!),"",IF(ISTEXT('FY 2017'!#REF!),0,'FY 2017'!#REF!))</f>
        <v>#REF!</v>
      </c>
      <c r="B5" t="e">
        <f>IF(ISBLANK('FY 2017'!#REF!),"",IF(ISTEXT('FY 2017'!#REF!),0,'FY 2017'!#REF!))</f>
        <v>#REF!</v>
      </c>
    </row>
    <row r="6" spans="1:2" x14ac:dyDescent="0.2">
      <c r="A6" t="e">
        <f>IF(ISBLANK('FY 2017'!#REF!),"",IF(ISTEXT('FY 2017'!#REF!),0,'FY 2017'!#REF!))</f>
        <v>#REF!</v>
      </c>
      <c r="B6" t="e">
        <f>IF(ISBLANK('FY 2017'!#REF!),"",IF(ISTEXT('FY 2017'!#REF!),0,'FY 2017'!#REF!))</f>
        <v>#REF!</v>
      </c>
    </row>
    <row r="7" spans="1:2" x14ac:dyDescent="0.2">
      <c r="A7" t="e">
        <f>IF(ISBLANK('FY 2017'!#REF!),"",IF(ISTEXT('FY 2017'!#REF!),0,'FY 2017'!#REF!))</f>
        <v>#REF!</v>
      </c>
      <c r="B7" t="e">
        <f>IF(ISBLANK('FY 2017'!#REF!),"",IF(ISTEXT('FY 2017'!#REF!),0,'FY 2017'!#REF!))</f>
        <v>#REF!</v>
      </c>
    </row>
    <row r="8" spans="1:2" x14ac:dyDescent="0.2">
      <c r="A8" t="e">
        <f>IF(ISBLANK('FY 2017'!#REF!),"",IF(ISTEXT('FY 2017'!#REF!),0,'FY 2017'!#REF!))</f>
        <v>#REF!</v>
      </c>
      <c r="B8" t="e">
        <f>IF(ISBLANK('FY 2017'!#REF!),"",IF(ISTEXT('FY 2017'!#REF!),0,'FY 2017'!#REF!))</f>
        <v>#REF!</v>
      </c>
    </row>
    <row r="9" spans="1:2" x14ac:dyDescent="0.2">
      <c r="A9" t="e">
        <f>IF(ISBLANK('FY 2017'!#REF!),"",IF(ISTEXT('FY 2017'!#REF!),0,'FY 2017'!#REF!))</f>
        <v>#REF!</v>
      </c>
      <c r="B9" t="e">
        <f>IF(ISBLANK('FY 2017'!#REF!),"",IF(ISTEXT('FY 2017'!#REF!),0,'FY 2017'!#REF!))</f>
        <v>#REF!</v>
      </c>
    </row>
    <row r="10" spans="1:2" x14ac:dyDescent="0.2">
      <c r="A10" t="e">
        <f>IF(ISBLANK('FY 2017'!#REF!),"",IF(ISTEXT('FY 2017'!#REF!),0,'FY 2017'!#REF!))</f>
        <v>#REF!</v>
      </c>
      <c r="B10" t="e">
        <f>IF(ISBLANK('FY 2017'!#REF!),"",IF(ISTEXT('FY 2017'!#REF!),0,'FY 2017'!#REF!))</f>
        <v>#REF!</v>
      </c>
    </row>
    <row r="11" spans="1:2" x14ac:dyDescent="0.2">
      <c r="A11" t="e">
        <f>IF(ISBLANK('FY 2017'!#REF!),"",IF(ISTEXT('FY 2017'!#REF!),0,'FY 2017'!#REF!))</f>
        <v>#REF!</v>
      </c>
      <c r="B11" t="e">
        <f>IF(ISBLANK('FY 2017'!#REF!),"",IF(ISTEXT('FY 2017'!#REF!),0,'FY 2017'!#REF!))</f>
        <v>#REF!</v>
      </c>
    </row>
    <row r="12" spans="1:2" x14ac:dyDescent="0.2">
      <c r="A12" t="e">
        <f>IF(ISBLANK('FY 2017'!#REF!),"",IF(ISTEXT('FY 2017'!#REF!),0,'FY 2017'!#REF!))</f>
        <v>#REF!</v>
      </c>
      <c r="B12" t="e">
        <f>IF(ISBLANK('FY 2017'!#REF!),"",IF(ISTEXT('FY 2017'!#REF!),0,'FY 2017'!#REF!))</f>
        <v>#REF!</v>
      </c>
    </row>
    <row r="13" spans="1:2" x14ac:dyDescent="0.2">
      <c r="A13" t="e">
        <f>IF(ISBLANK('FY 2017'!#REF!),"",IF(ISTEXT('FY 2017'!#REF!),0,'FY 2017'!#REF!))</f>
        <v>#REF!</v>
      </c>
      <c r="B13" t="e">
        <f>IF(ISBLANK('FY 2017'!#REF!),"",IF(ISTEXT('FY 2017'!#REF!),0,'FY 2017'!#REF!))</f>
        <v>#REF!</v>
      </c>
    </row>
    <row r="14" spans="1:2" x14ac:dyDescent="0.2">
      <c r="A14" t="e">
        <f>IF(ISBLANK('FY 2017'!#REF!),"",IF(ISTEXT('FY 2017'!#REF!),0,'FY 2017'!#REF!))</f>
        <v>#REF!</v>
      </c>
      <c r="B14" t="e">
        <f>IF(ISBLANK('FY 2017'!#REF!),"",IF(ISTEXT('FY 2017'!#REF!),0,'FY 2017'!#REF!))</f>
        <v>#REF!</v>
      </c>
    </row>
    <row r="15" spans="1:2" x14ac:dyDescent="0.2">
      <c r="A15">
        <f>IF(ISBLANK('FY 2017'!A10),"",IF(ISTEXT('FY 2017'!A10),0,'FY 2017'!A10))</f>
        <v>447405</v>
      </c>
      <c r="B15">
        <f>IF(ISBLANK('FY 2017'!F10),"",IF(ISTEXT('FY 2017'!F10),0,'FY 2017'!F10))</f>
        <v>3200</v>
      </c>
    </row>
    <row r="16" spans="1:2" x14ac:dyDescent="0.2">
      <c r="A16" t="e">
        <f>IF(ISBLANK('FY 2017'!#REF!),"",IF(ISTEXT('FY 2017'!#REF!),0,'FY 2017'!#REF!))</f>
        <v>#REF!</v>
      </c>
      <c r="B16" t="e">
        <f>IF(ISBLANK('FY 2017'!#REF!),"",IF(ISTEXT('FY 2017'!#REF!),0,'FY 2017'!#REF!))</f>
        <v>#REF!</v>
      </c>
    </row>
    <row r="17" spans="1:2" x14ac:dyDescent="0.2">
      <c r="A17">
        <f>IF(ISBLANK('FY 2017'!A11),"",IF(ISTEXT('FY 2017'!A11),0,'FY 2017'!A11))</f>
        <v>448232</v>
      </c>
      <c r="B17">
        <f>IF(ISBLANK('FY 2017'!F11),"",IF(ISTEXT('FY 2017'!F11),0,'FY 2017'!F11))</f>
        <v>2400</v>
      </c>
    </row>
    <row r="18" spans="1:2" x14ac:dyDescent="0.2">
      <c r="A18" t="e">
        <f>IF(ISBLANK('FY 2017'!#REF!),"",IF(ISTEXT('FY 2017'!#REF!),0,'FY 2017'!#REF!))</f>
        <v>#REF!</v>
      </c>
      <c r="B18" t="e">
        <f>IF(ISBLANK('FY 2017'!#REF!),"",IF(ISTEXT('FY 2017'!#REF!),0,'FY 2017'!#REF!))</f>
        <v>#REF!</v>
      </c>
    </row>
    <row r="19" spans="1:2" x14ac:dyDescent="0.2">
      <c r="A19">
        <f>IF(ISBLANK('FY 2017'!A15),"",IF(ISTEXT('FY 2017'!A15),0,'FY 2017'!A15))</f>
        <v>445763</v>
      </c>
      <c r="B19">
        <f>IF(ISBLANK('FY 2017'!F15),"",IF(ISTEXT('FY 2017'!F15),0,'FY 2017'!F15))</f>
        <v>351.49</v>
      </c>
    </row>
    <row r="20" spans="1:2" x14ac:dyDescent="0.2">
      <c r="A20">
        <f>IF(ISBLANK('FY 2017'!A16),"",IF(ISTEXT('FY 2017'!A16),0,'FY 2017'!A16))</f>
        <v>445764</v>
      </c>
      <c r="B20">
        <f>IF(ISBLANK('FY 2017'!F16),"",IF(ISTEXT('FY 2017'!F16),0,'FY 2017'!F16))</f>
        <v>253.1</v>
      </c>
    </row>
    <row r="21" spans="1:2" x14ac:dyDescent="0.2">
      <c r="A21">
        <f>IF(ISBLANK('FY 2017'!A17),"",IF(ISTEXT('FY 2017'!A17),0,'FY 2017'!A17))</f>
        <v>445765</v>
      </c>
      <c r="B21">
        <f>IF(ISBLANK('FY 2017'!F17),"",IF(ISTEXT('FY 2017'!F17),0,'FY 2017'!F17))</f>
        <v>1116.3900000000001</v>
      </c>
    </row>
    <row r="22" spans="1:2" x14ac:dyDescent="0.2">
      <c r="A22">
        <f>IF(ISBLANK('FY 2017'!A18),"",IF(ISTEXT('FY 2017'!A18),0,'FY 2017'!A18))</f>
        <v>445766</v>
      </c>
      <c r="B22">
        <f>IF(ISBLANK('FY 2017'!F18),"",IF(ISTEXT('FY 2017'!F18),0,'FY 2017'!F18))</f>
        <v>308.7</v>
      </c>
    </row>
    <row r="23" spans="1:2" x14ac:dyDescent="0.2">
      <c r="A23">
        <f>IF(ISBLANK('FY 2017'!A19),"",IF(ISTEXT('FY 2017'!A19),0,'FY 2017'!A19))</f>
        <v>445767</v>
      </c>
      <c r="B23">
        <f>IF(ISBLANK('FY 2017'!F19),"",IF(ISTEXT('FY 2017'!F19),0,'FY 2017'!F19))</f>
        <v>407.65</v>
      </c>
    </row>
    <row r="24" spans="1:2" x14ac:dyDescent="0.2">
      <c r="A24">
        <f>IF(ISBLANK('FY 2017'!A20),"",IF(ISTEXT('FY 2017'!A20),0,'FY 2017'!A20))</f>
        <v>445768</v>
      </c>
      <c r="B24">
        <f>IF(ISBLANK('FY 2017'!F20),"",IF(ISTEXT('FY 2017'!F20),0,'FY 2017'!F20))</f>
        <v>460.6</v>
      </c>
    </row>
    <row r="25" spans="1:2" x14ac:dyDescent="0.2">
      <c r="A25">
        <f>IF(ISBLANK('FY 2017'!A21),"",IF(ISTEXT('FY 2017'!A21),0,'FY 2017'!A21))</f>
        <v>445769</v>
      </c>
      <c r="B25">
        <f>IF(ISBLANK('FY 2017'!F21),"",IF(ISTEXT('FY 2017'!F21),0,'FY 2017'!F21))</f>
        <v>225</v>
      </c>
    </row>
    <row r="26" spans="1:2" x14ac:dyDescent="0.2">
      <c r="A26">
        <f>IF(ISBLANK('FY 2017'!A22),"",IF(ISTEXT('FY 2017'!A22),0,'FY 2017'!A22))</f>
        <v>447885</v>
      </c>
      <c r="B26">
        <f>IF(ISBLANK('FY 2017'!F22),"",IF(ISTEXT('FY 2017'!F22),0,'FY 2017'!F22))</f>
        <v>453.75</v>
      </c>
    </row>
    <row r="27" spans="1:2" x14ac:dyDescent="0.2">
      <c r="A27">
        <f>IF(ISBLANK('FY 2017'!A23),"",IF(ISTEXT('FY 2017'!A23),0,'FY 2017'!A23))</f>
        <v>447886</v>
      </c>
      <c r="B27">
        <f>IF(ISBLANK('FY 2017'!F23),"",IF(ISTEXT('FY 2017'!F23),0,'FY 2017'!F23))</f>
        <v>231.1</v>
      </c>
    </row>
    <row r="28" spans="1:2" x14ac:dyDescent="0.2">
      <c r="A28">
        <f>IF(ISBLANK('FY 2017'!A24),"",IF(ISTEXT('FY 2017'!A24),0,'FY 2017'!A24))</f>
        <v>447887</v>
      </c>
      <c r="B28">
        <f>IF(ISBLANK('FY 2017'!F24),"",IF(ISTEXT('FY 2017'!F24),0,'FY 2017'!F24))</f>
        <v>421.2</v>
      </c>
    </row>
    <row r="29" spans="1:2" x14ac:dyDescent="0.2">
      <c r="A29">
        <f>IF(ISBLANK('FY 2017'!A25),"",IF(ISTEXT('FY 2017'!A25),0,'FY 2017'!A25))</f>
        <v>447888</v>
      </c>
      <c r="B29">
        <f>IF(ISBLANK('FY 2017'!F25),"",IF(ISTEXT('FY 2017'!F25),0,'FY 2017'!F25))</f>
        <v>843.75</v>
      </c>
    </row>
    <row r="30" spans="1:2" x14ac:dyDescent="0.2">
      <c r="A30">
        <f>IF(ISBLANK('FY 2017'!A26),"",IF(ISTEXT('FY 2017'!A26),0,'FY 2017'!A26))</f>
        <v>447889</v>
      </c>
      <c r="B30">
        <f>IF(ISBLANK('FY 2017'!F26),"",IF(ISTEXT('FY 2017'!F26),0,'FY 2017'!F26))</f>
        <v>1631.25</v>
      </c>
    </row>
    <row r="31" spans="1:2" x14ac:dyDescent="0.2">
      <c r="A31">
        <f>IF(ISBLANK('FY 2017'!A27),"",IF(ISTEXT('FY 2017'!A27),0,'FY 2017'!A27))</f>
        <v>447890</v>
      </c>
      <c r="B31">
        <f>IF(ISBLANK('FY 2017'!F27),"",IF(ISTEXT('FY 2017'!F27),0,'FY 2017'!F27))</f>
        <v>1692.25</v>
      </c>
    </row>
    <row r="32" spans="1:2" x14ac:dyDescent="0.2">
      <c r="A32">
        <f>IF(ISBLANK('FY 2017'!A31),"",IF(ISTEXT('FY 2017'!A31),0,'FY 2017'!A31))</f>
        <v>448233</v>
      </c>
      <c r="B32">
        <f>IF(ISBLANK('FY 2017'!F31),"",IF(ISTEXT('FY 2017'!F31),0,'FY 2017'!F31))</f>
        <v>637.5</v>
      </c>
    </row>
    <row r="33" spans="1:2" x14ac:dyDescent="0.2">
      <c r="A33" t="str">
        <f>IF(ISBLANK('FY 2017'!A32),"",IF(ISTEXT('FY 2017'!A32),0,'FY 2017'!A32))</f>
        <v/>
      </c>
      <c r="B33">
        <f>IF(ISBLANK('FY 2017'!F32),"",IF(ISTEXT('FY 2017'!F32),0,'FY 2017'!F32))</f>
        <v>562.5</v>
      </c>
    </row>
    <row r="34" spans="1:2" x14ac:dyDescent="0.2">
      <c r="A34" t="str">
        <f>IF(ISBLANK('FY 2017'!A33),"",IF(ISTEXT('FY 2017'!A33),0,'FY 2017'!A33))</f>
        <v/>
      </c>
      <c r="B34">
        <f>IF(ISBLANK('FY 2017'!F33),"",IF(ISTEXT('FY 2017'!F33),0,'FY 2017'!F33))</f>
        <v>525</v>
      </c>
    </row>
    <row r="35" spans="1:2" x14ac:dyDescent="0.2">
      <c r="A35">
        <f>IF(ISBLANK('FY 2017'!A37),"",IF(ISTEXT('FY 2017'!A37),0,'FY 2017'!A37))</f>
        <v>448234</v>
      </c>
      <c r="B35">
        <f>IF(ISBLANK('FY 2017'!F37),"",IF(ISTEXT('FY 2017'!F37),0,'FY 2017'!F37))</f>
        <v>600</v>
      </c>
    </row>
    <row r="36" spans="1:2" x14ac:dyDescent="0.2">
      <c r="A36" t="str">
        <f>IF(ISBLANK('FY 2017'!A38),"",IF(ISTEXT('FY 2017'!A38),0,'FY 2017'!A38))</f>
        <v/>
      </c>
      <c r="B36">
        <f>IF(ISBLANK('FY 2017'!F38),"",IF(ISTEXT('FY 2017'!F38),0,'FY 2017'!F38))</f>
        <v>675</v>
      </c>
    </row>
    <row r="37" spans="1:2" x14ac:dyDescent="0.2">
      <c r="A37" t="str">
        <f>IF(ISBLANK('FY 2017'!A39),"",IF(ISTEXT('FY 2017'!A39),0,'FY 2017'!A39))</f>
        <v/>
      </c>
      <c r="B37">
        <f>IF(ISBLANK('FY 2017'!F39),"",IF(ISTEXT('FY 2017'!F39),0,'FY 2017'!F39))</f>
        <v>600</v>
      </c>
    </row>
    <row r="38" spans="1:2" x14ac:dyDescent="0.2">
      <c r="A38">
        <f>IF(ISBLANK('FY 2017'!A43),"",IF(ISTEXT('FY 2017'!A43),0,'FY 2017'!A43))</f>
        <v>448235</v>
      </c>
      <c r="B38">
        <f>IF(ISBLANK('FY 2017'!F43),"",IF(ISTEXT('FY 2017'!F43),0,'FY 2017'!F43))</f>
        <v>600</v>
      </c>
    </row>
    <row r="39" spans="1:2" x14ac:dyDescent="0.2">
      <c r="A39" t="str">
        <f>IF(ISBLANK('FY 2017'!A44),"",IF(ISTEXT('FY 2017'!A44),0,'FY 2017'!A44))</f>
        <v/>
      </c>
      <c r="B39">
        <f>IF(ISBLANK('FY 2017'!F44),"",IF(ISTEXT('FY 2017'!F44),0,'FY 2017'!F44))</f>
        <v>675</v>
      </c>
    </row>
    <row r="40" spans="1:2" x14ac:dyDescent="0.2">
      <c r="A40" t="str">
        <f>IF(ISBLANK('FY 2017'!A45),"",IF(ISTEXT('FY 2017'!A45),0,'FY 2017'!A45))</f>
        <v/>
      </c>
      <c r="B40">
        <f>IF(ISBLANK('FY 2017'!F45),"",IF(ISTEXT('FY 2017'!F45),0,'FY 2017'!F45))</f>
        <v>600</v>
      </c>
    </row>
    <row r="41" spans="1:2" x14ac:dyDescent="0.2">
      <c r="A41">
        <f>IF(ISBLANK('FY 2017'!A49),"",IF(ISTEXT('FY 2017'!A49),0,'FY 2017'!A49))</f>
        <v>444913</v>
      </c>
      <c r="B41">
        <f>IF(ISBLANK('FY 2017'!F49),"",IF(ISTEXT('FY 2017'!F49),0,'FY 2017'!F49))</f>
        <v>64419.3</v>
      </c>
    </row>
    <row r="42" spans="1:2" x14ac:dyDescent="0.2">
      <c r="A42">
        <f>IF(ISBLANK('FY 2017'!A53),"",IF(ISTEXT('FY 2017'!A53),0,'FY 2017'!A53))</f>
        <v>445770</v>
      </c>
      <c r="B42">
        <f>IF(ISBLANK('FY 2017'!F53),"",IF(ISTEXT('FY 2017'!F53),0,'FY 2017'!F53))</f>
        <v>6000</v>
      </c>
    </row>
    <row r="43" spans="1:2" x14ac:dyDescent="0.2">
      <c r="A43">
        <f>IF(ISBLANK('FY 2017'!A54),"",IF(ISTEXT('FY 2017'!A54),0,'FY 2017'!A54))</f>
        <v>445771</v>
      </c>
      <c r="B43">
        <f>IF(ISBLANK('FY 2017'!F54),"",IF(ISTEXT('FY 2017'!F54),0,'FY 2017'!F54))</f>
        <v>2000</v>
      </c>
    </row>
    <row r="44" spans="1:2" x14ac:dyDescent="0.2">
      <c r="A44">
        <f>IF(ISBLANK('FY 2017'!A58),"",IF(ISTEXT('FY 2017'!A58),0,'FY 2017'!A58))</f>
        <v>444914</v>
      </c>
      <c r="B44">
        <f>IF(ISBLANK('FY 2017'!F58),"",IF(ISTEXT('FY 2017'!F58),0,'FY 2017'!F58))</f>
        <v>17500.2</v>
      </c>
    </row>
    <row r="45" spans="1:2" x14ac:dyDescent="0.2">
      <c r="A45">
        <f>IF(ISBLANK('FY 2017'!A59),"",IF(ISTEXT('FY 2017'!A59),0,'FY 2017'!A59))</f>
        <v>446356</v>
      </c>
      <c r="B45">
        <f>IF(ISBLANK('FY 2017'!F59),"",IF(ISTEXT('FY 2017'!F59),0,'FY 2017'!F59))</f>
        <v>23650</v>
      </c>
    </row>
    <row r="46" spans="1:2" x14ac:dyDescent="0.2">
      <c r="A46">
        <f>IF(ISBLANK('FY 2017'!A60),"",IF(ISTEXT('FY 2017'!A60),0,'FY 2017'!A60))</f>
        <v>447891</v>
      </c>
      <c r="B46">
        <f>IF(ISBLANK('FY 2017'!F60),"",IF(ISTEXT('FY 2017'!F60),0,'FY 2017'!F60))</f>
        <v>42677.27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fff2130e-4965-411c-8f55-62f5030a7e45">2017</Year>
    <Category xmlns="fff2130e-4965-411c-8f55-62f5030a7e45">Check Registers</Category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0D569A3977645BD27EEB0CC7D1B6C" ma:contentTypeVersion="3" ma:contentTypeDescription="Create a new document." ma:contentTypeScope="" ma:versionID="bd34ab41adccce0f2e6390350ac454ef">
  <xsd:schema xmlns:xsd="http://www.w3.org/2001/XMLSchema" xmlns:xs="http://www.w3.org/2001/XMLSchema" xmlns:p="http://schemas.microsoft.com/office/2006/metadata/properties" xmlns:ns2="fff2130e-4965-411c-8f55-62f5030a7e45" targetNamespace="http://schemas.microsoft.com/office/2006/metadata/properties" ma:root="true" ma:fieldsID="1a0b11b489b0cc12ade2a3234fa328d4" ns2:_="">
    <xsd:import namespace="fff2130e-4965-411c-8f55-62f5030a7e45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f2130e-4965-411c-8f55-62f5030a7e45" elementFormDefault="qualified">
    <xsd:import namespace="http://schemas.microsoft.com/office/2006/documentManagement/types"/>
    <xsd:import namespace="http://schemas.microsoft.com/office/infopath/2007/PartnerControls"/>
    <xsd:element name="Category" ma:index="2" nillable="true" ma:displayName="Category" ma:format="Dropdown" ma:internalName="Category">
      <xsd:simpleType>
        <xsd:restriction base="dms:Choice">
          <xsd:enumeration value="Check Registers"/>
          <xsd:enumeration value="Election Payroll"/>
          <xsd:enumeration value="General Payroll"/>
          <xsd:enumeration value="Procurement Card"/>
        </xsd:restriction>
      </xsd:simpleType>
    </xsd:element>
    <xsd:element name="Year" ma:index="3" nillable="true" ma:displayName="Year" ma:internalName="Year">
      <xsd:simpleType>
        <xsd:restriction base="dms:Text">
          <xsd:maxLength value="4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C8D8E2-5C77-49C7-B22D-D7CA0CFF2011}"/>
</file>

<file path=customXml/itemProps2.xml><?xml version="1.0" encoding="utf-8"?>
<ds:datastoreItem xmlns:ds="http://schemas.openxmlformats.org/officeDocument/2006/customXml" ds:itemID="{65C6EFE0-573C-4EA6-818A-8EF4EE1A1845}"/>
</file>

<file path=customXml/itemProps3.xml><?xml version="1.0" encoding="utf-8"?>
<ds:datastoreItem xmlns:ds="http://schemas.openxmlformats.org/officeDocument/2006/customXml" ds:itemID="{B9242053-867F-4F46-A5D9-3943D758F9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FY 2017</vt:lpstr>
      <vt:lpstr>hList_Frame_1</vt:lpstr>
      <vt:lpstr>'FY 2017'!Print_Titles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2017 Toll Road Authority-ending 12-31-2016</dc:title>
  <dc:creator>Linda Riggs</dc:creator>
  <cp:lastModifiedBy>Linda Riggs</cp:lastModifiedBy>
  <dcterms:created xsi:type="dcterms:W3CDTF">2017-01-05T22:03:40Z</dcterms:created>
  <dcterms:modified xsi:type="dcterms:W3CDTF">2017-06-05T21:38:58Z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0x010100F5C0D569A3977645BD27EEB0CC7D1B6C</vt:lpwstr>
  </property>
  <property fmtid="{D5CDD505-2E9C-101B-9397-08002B2CF9AE}" pid="3" name="Register">
    <vt:lpwstr>Check</vt:lpwstr>
  </property>
</Properties>
</file>